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5\New Shared Files\Program\Strategic Info &amp; M&amp;E\Assistant\Статистика на сайте\Update 2025_11\"/>
    </mc:Choice>
  </mc:AlternateContent>
  <bookViews>
    <workbookView xWindow="-120" yWindow="-120" windowWidth="29040" windowHeight="15720"/>
  </bookViews>
  <sheets>
    <sheet name="нові випадки" sheetId="1" r:id="rId1"/>
    <sheet name="% of IDU" sheetId="2" state="hidden" r:id="rId2"/>
    <sheet name="prevalence" sheetId="3" state="hidden" r:id="rId3"/>
    <sheet name="% of IDUs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3" i="1" l="1"/>
  <c r="F313" i="1"/>
  <c r="G313" i="1"/>
  <c r="C313" i="1"/>
  <c r="I312" i="1" l="1"/>
  <c r="F312" i="1"/>
  <c r="C312" i="1"/>
  <c r="I311" i="1" l="1"/>
  <c r="F311" i="1"/>
  <c r="C311" i="1"/>
  <c r="I310" i="1"/>
  <c r="F310" i="1"/>
  <c r="C310" i="1"/>
  <c r="I309" i="1" l="1"/>
  <c r="F309" i="1"/>
  <c r="C309" i="1"/>
  <c r="I304" i="1"/>
  <c r="I305" i="1"/>
  <c r="I306" i="1"/>
  <c r="I307" i="1"/>
  <c r="I308" i="1"/>
  <c r="I303" i="1"/>
  <c r="F304" i="1"/>
  <c r="F305" i="1"/>
  <c r="F306" i="1"/>
  <c r="F307" i="1"/>
  <c r="F308" i="1"/>
  <c r="F303" i="1"/>
  <c r="C304" i="1"/>
  <c r="C305" i="1"/>
  <c r="C306" i="1"/>
  <c r="C307" i="1"/>
  <c r="C308" i="1"/>
  <c r="C303" i="1"/>
  <c r="C302" i="1" l="1"/>
  <c r="I301" i="1"/>
  <c r="F301" i="1"/>
  <c r="C301" i="1"/>
  <c r="F300" i="1" l="1"/>
  <c r="I300" i="1"/>
  <c r="C300" i="1"/>
  <c r="J302" i="1"/>
  <c r="G302" i="1"/>
  <c r="F302" i="1" s="1"/>
  <c r="I292" i="1" l="1"/>
  <c r="I293" i="1"/>
  <c r="I294" i="1"/>
  <c r="I295" i="1"/>
  <c r="I296" i="1"/>
  <c r="I297" i="1"/>
  <c r="I298" i="1"/>
  <c r="I299" i="1"/>
  <c r="F292" i="1"/>
  <c r="F293" i="1"/>
  <c r="F294" i="1"/>
  <c r="F295" i="1"/>
  <c r="F296" i="1"/>
  <c r="F297" i="1"/>
  <c r="F298" i="1"/>
  <c r="F299" i="1"/>
  <c r="C292" i="1"/>
  <c r="C293" i="1"/>
  <c r="C294" i="1"/>
  <c r="C295" i="1"/>
  <c r="C296" i="1"/>
  <c r="C297" i="1"/>
  <c r="C298" i="1"/>
  <c r="C299" i="1"/>
  <c r="I291" i="1"/>
  <c r="F291" i="1"/>
  <c r="C291" i="1"/>
  <c r="I290" i="1"/>
  <c r="F290" i="1"/>
  <c r="C290" i="1"/>
  <c r="D289" i="1" l="1"/>
  <c r="E289" i="1"/>
  <c r="C289" i="1" s="1"/>
  <c r="F289" i="1"/>
  <c r="J289" i="1"/>
  <c r="K289" i="1"/>
  <c r="F288" i="1"/>
  <c r="C288" i="1"/>
  <c r="I289" i="1" l="1"/>
  <c r="F287" i="1"/>
  <c r="I287" i="1"/>
  <c r="I288" i="1"/>
  <c r="C287" i="1"/>
  <c r="C263" i="1" l="1"/>
  <c r="I277" i="1" l="1"/>
  <c r="I278" i="1"/>
  <c r="I279" i="1"/>
  <c r="I280" i="1"/>
  <c r="I281" i="1"/>
  <c r="I282" i="1"/>
  <c r="I283" i="1"/>
  <c r="I284" i="1"/>
  <c r="I285" i="1"/>
  <c r="I286" i="1"/>
  <c r="F277" i="1"/>
  <c r="F278" i="1"/>
  <c r="F279" i="1"/>
  <c r="F280" i="1"/>
  <c r="F281" i="1"/>
  <c r="F282" i="1"/>
  <c r="F283" i="1"/>
  <c r="F284" i="1"/>
  <c r="F285" i="1"/>
  <c r="F286" i="1"/>
  <c r="C277" i="1"/>
  <c r="C278" i="1"/>
  <c r="C279" i="1"/>
  <c r="C280" i="1"/>
  <c r="C281" i="1"/>
  <c r="C282" i="1"/>
  <c r="C283" i="1"/>
  <c r="C284" i="1"/>
  <c r="C285" i="1"/>
  <c r="C286" i="1"/>
  <c r="I276" i="1"/>
  <c r="C276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I263" i="1"/>
  <c r="F263" i="1"/>
  <c r="I262" i="1"/>
  <c r="F262" i="1"/>
  <c r="C262" i="1"/>
  <c r="I261" i="1"/>
  <c r="F261" i="1"/>
  <c r="C261" i="1"/>
  <c r="I260" i="1"/>
  <c r="F260" i="1"/>
  <c r="C260" i="1"/>
  <c r="F276" i="1" l="1"/>
  <c r="I259" i="1"/>
  <c r="F259" i="1"/>
  <c r="C259" i="1"/>
  <c r="I258" i="1"/>
  <c r="F258" i="1"/>
  <c r="C258" i="1"/>
  <c r="I257" i="1"/>
  <c r="F257" i="1"/>
  <c r="C257" i="1"/>
  <c r="I256" i="1"/>
  <c r="F256" i="1"/>
  <c r="C256" i="1"/>
  <c r="I255" i="1"/>
  <c r="F255" i="1"/>
  <c r="C255" i="1"/>
  <c r="I254" i="1"/>
  <c r="F254" i="1"/>
  <c r="C254" i="1"/>
  <c r="I253" i="1"/>
  <c r="F253" i="1"/>
  <c r="C253" i="1"/>
  <c r="I252" i="1" l="1"/>
  <c r="F252" i="1"/>
  <c r="C252" i="1"/>
  <c r="I251" i="1"/>
  <c r="F251" i="1"/>
  <c r="C251" i="1"/>
  <c r="J250" i="1"/>
  <c r="I250" i="1" s="1"/>
  <c r="G250" i="1"/>
  <c r="F250" i="1" s="1"/>
  <c r="D250" i="1"/>
  <c r="E250" i="1"/>
  <c r="D237" i="1"/>
  <c r="I249" i="1"/>
  <c r="F249" i="1"/>
  <c r="C249" i="1"/>
  <c r="I248" i="1"/>
  <c r="F248" i="1"/>
  <c r="C248" i="1"/>
  <c r="I247" i="1"/>
  <c r="F247" i="1"/>
  <c r="C247" i="1"/>
  <c r="I246" i="1"/>
  <c r="F246" i="1"/>
  <c r="C246" i="1"/>
  <c r="I245" i="1"/>
  <c r="F245" i="1"/>
  <c r="C245" i="1"/>
  <c r="I244" i="1"/>
  <c r="F244" i="1"/>
  <c r="C244" i="1"/>
  <c r="I243" i="1"/>
  <c r="F243" i="1"/>
  <c r="C243" i="1"/>
  <c r="I242" i="1"/>
  <c r="F242" i="1"/>
  <c r="C242" i="1"/>
  <c r="C238" i="1"/>
  <c r="C250" i="1" l="1"/>
  <c r="C237" i="1"/>
  <c r="I241" i="1"/>
  <c r="F241" i="1"/>
  <c r="C241" i="1"/>
  <c r="I240" i="1"/>
  <c r="F240" i="1"/>
  <c r="C240" i="1"/>
  <c r="I239" i="1"/>
  <c r="F239" i="1"/>
  <c r="C239" i="1"/>
  <c r="F238" i="1"/>
  <c r="I238" i="1"/>
  <c r="F234" i="1"/>
  <c r="J237" i="1"/>
  <c r="I237" i="1" s="1"/>
  <c r="G237" i="1"/>
  <c r="F237" i="1" s="1"/>
  <c r="G211" i="1"/>
  <c r="H211" i="1"/>
  <c r="K211" i="1"/>
  <c r="E211" i="1"/>
  <c r="C224" i="1"/>
  <c r="F236" i="1" l="1"/>
  <c r="C236" i="1"/>
  <c r="I235" i="1"/>
  <c r="F235" i="1"/>
  <c r="C235" i="1"/>
  <c r="I234" i="1" l="1"/>
  <c r="C234" i="1"/>
  <c r="I233" i="1"/>
  <c r="F233" i="1"/>
  <c r="C233" i="1"/>
  <c r="I230" i="1"/>
  <c r="I231" i="1"/>
  <c r="I232" i="1"/>
  <c r="F230" i="1"/>
  <c r="F231" i="1"/>
  <c r="F232" i="1"/>
  <c r="C230" i="1"/>
  <c r="C231" i="1"/>
  <c r="C232" i="1"/>
  <c r="C228" i="1"/>
  <c r="C229" i="1"/>
  <c r="F228" i="1"/>
  <c r="F229" i="1"/>
  <c r="I227" i="1"/>
  <c r="I228" i="1"/>
  <c r="I229" i="1"/>
  <c r="F227" i="1"/>
  <c r="C227" i="1"/>
  <c r="I226" i="1"/>
  <c r="F226" i="1"/>
  <c r="C226" i="1"/>
  <c r="I225" i="1"/>
  <c r="F225" i="1"/>
  <c r="C225" i="1"/>
  <c r="I224" i="1"/>
  <c r="F224" i="1"/>
  <c r="I223" i="1"/>
  <c r="F223" i="1"/>
  <c r="C223" i="1"/>
  <c r="I222" i="1"/>
  <c r="F222" i="1"/>
  <c r="C222" i="1"/>
  <c r="I221" i="1"/>
  <c r="F221" i="1"/>
  <c r="C221" i="1"/>
  <c r="I220" i="1"/>
  <c r="F220" i="1"/>
  <c r="C220" i="1"/>
  <c r="I219" i="1"/>
  <c r="F219" i="1"/>
  <c r="C219" i="1"/>
  <c r="I218" i="1"/>
  <c r="F218" i="1"/>
  <c r="C218" i="1"/>
  <c r="I217" i="1"/>
  <c r="F217" i="1"/>
  <c r="C217" i="1"/>
  <c r="I216" i="1"/>
  <c r="F216" i="1"/>
  <c r="C216" i="1"/>
  <c r="I213" i="1"/>
  <c r="I215" i="1"/>
  <c r="F215" i="1"/>
  <c r="C215" i="1"/>
  <c r="I214" i="1"/>
  <c r="F214" i="1"/>
  <c r="C214" i="1"/>
  <c r="F213" i="1"/>
  <c r="C213" i="1"/>
  <c r="I212" i="1"/>
  <c r="F212" i="1"/>
  <c r="C212" i="1"/>
  <c r="J211" i="1"/>
  <c r="D211" i="1"/>
  <c r="I210" i="1"/>
  <c r="F210" i="1"/>
  <c r="C210" i="1"/>
  <c r="I209" i="1"/>
  <c r="F209" i="1"/>
  <c r="C209" i="1"/>
  <c r="I208" i="1"/>
  <c r="F208" i="1"/>
  <c r="C208" i="1"/>
  <c r="I207" i="1"/>
  <c r="F207" i="1"/>
  <c r="C207" i="1"/>
  <c r="I206" i="1"/>
  <c r="F206" i="1"/>
  <c r="C206" i="1"/>
  <c r="I203" i="1"/>
  <c r="F203" i="1"/>
  <c r="C203" i="1"/>
  <c r="F204" i="1"/>
  <c r="C204" i="1"/>
  <c r="F205" i="1"/>
  <c r="C205" i="1"/>
  <c r="I202" i="1"/>
  <c r="F202" i="1"/>
  <c r="C202" i="1"/>
  <c r="I200" i="1"/>
  <c r="I191" i="1"/>
  <c r="I198" i="1" s="1"/>
  <c r="I199" i="1"/>
  <c r="I201" i="1"/>
  <c r="F201" i="1"/>
  <c r="C201" i="1"/>
  <c r="F200" i="1"/>
  <c r="C200" i="1"/>
  <c r="F199" i="1"/>
  <c r="C199" i="1"/>
  <c r="D198" i="1"/>
  <c r="E198" i="1"/>
  <c r="G198" i="1"/>
  <c r="H198" i="1"/>
  <c r="J198" i="1"/>
  <c r="K198" i="1"/>
  <c r="I197" i="1"/>
  <c r="F197" i="1"/>
  <c r="C197" i="1"/>
  <c r="I196" i="1"/>
  <c r="F196" i="1"/>
  <c r="C196" i="1"/>
  <c r="I195" i="1"/>
  <c r="F195" i="1"/>
  <c r="C195" i="1"/>
  <c r="I194" i="1"/>
  <c r="F194" i="1"/>
  <c r="C194" i="1"/>
  <c r="I193" i="1"/>
  <c r="F193" i="1"/>
  <c r="C193" i="1"/>
  <c r="I192" i="1"/>
  <c r="F192" i="1"/>
  <c r="C192" i="1"/>
  <c r="F191" i="1"/>
  <c r="C191" i="1"/>
  <c r="I190" i="1"/>
  <c r="F190" i="1"/>
  <c r="C190" i="1"/>
  <c r="I189" i="1"/>
  <c r="F189" i="1"/>
  <c r="C189" i="1"/>
  <c r="I188" i="1"/>
  <c r="F188" i="1"/>
  <c r="C188" i="1"/>
  <c r="C187" i="1"/>
  <c r="F187" i="1"/>
  <c r="I187" i="1"/>
  <c r="I186" i="1"/>
  <c r="F186" i="1"/>
  <c r="C186" i="1"/>
  <c r="K185" i="1"/>
  <c r="J185" i="1"/>
  <c r="H185" i="1"/>
  <c r="G185" i="1"/>
  <c r="E185" i="1"/>
  <c r="D185" i="1"/>
  <c r="C185" i="1" s="1"/>
  <c r="I184" i="1"/>
  <c r="F184" i="1"/>
  <c r="C184" i="1"/>
  <c r="C184" i="2" s="1"/>
  <c r="E184" i="2" s="1"/>
  <c r="I183" i="1"/>
  <c r="F183" i="1"/>
  <c r="C183" i="1"/>
  <c r="C183" i="2" s="1"/>
  <c r="E183" i="2" s="1"/>
  <c r="E168" i="3"/>
  <c r="D168" i="3" s="1"/>
  <c r="C167" i="4" s="1"/>
  <c r="E167" i="4" s="1"/>
  <c r="D167" i="3"/>
  <c r="C166" i="4" s="1"/>
  <c r="E166" i="4" s="1"/>
  <c r="D164" i="3"/>
  <c r="C163" i="4" s="1"/>
  <c r="E163" i="4" s="1"/>
  <c r="F177" i="1"/>
  <c r="K163" i="3"/>
  <c r="J163" i="3" s="1"/>
  <c r="H163" i="3"/>
  <c r="H164" i="3" s="1"/>
  <c r="H165" i="3" s="1"/>
  <c r="G165" i="3" s="1"/>
  <c r="D163" i="3"/>
  <c r="C162" i="4" s="1"/>
  <c r="E162" i="4" s="1"/>
  <c r="D161" i="3"/>
  <c r="J161" i="3"/>
  <c r="G161" i="3"/>
  <c r="C160" i="4"/>
  <c r="J162" i="3"/>
  <c r="G162" i="3"/>
  <c r="D162" i="3"/>
  <c r="C161" i="4"/>
  <c r="C169" i="4"/>
  <c r="J160" i="3"/>
  <c r="G160" i="3"/>
  <c r="D160" i="3"/>
  <c r="C159" i="4" s="1"/>
  <c r="J171" i="3"/>
  <c r="G171" i="3"/>
  <c r="D171" i="3"/>
  <c r="C170" i="4" s="1"/>
  <c r="D185" i="2"/>
  <c r="I174" i="1"/>
  <c r="I175" i="1"/>
  <c r="I176" i="1"/>
  <c r="I177" i="1"/>
  <c r="I178" i="1"/>
  <c r="I179" i="1"/>
  <c r="I180" i="1"/>
  <c r="I181" i="1"/>
  <c r="I182" i="1"/>
  <c r="I173" i="1"/>
  <c r="F174" i="1"/>
  <c r="F175" i="1"/>
  <c r="F176" i="1"/>
  <c r="F178" i="1"/>
  <c r="F179" i="1"/>
  <c r="F180" i="1"/>
  <c r="F181" i="1"/>
  <c r="F182" i="1"/>
  <c r="F173" i="1"/>
  <c r="C174" i="1"/>
  <c r="C174" i="2" s="1"/>
  <c r="E174" i="2" s="1"/>
  <c r="C175" i="1"/>
  <c r="C175" i="2" s="1"/>
  <c r="E175" i="2" s="1"/>
  <c r="C176" i="1"/>
  <c r="C176" i="2" s="1"/>
  <c r="E176" i="2" s="1"/>
  <c r="C177" i="1"/>
  <c r="C177" i="2" s="1"/>
  <c r="E177" i="2" s="1"/>
  <c r="C178" i="1"/>
  <c r="C178" i="2"/>
  <c r="E178" i="2" s="1"/>
  <c r="C179" i="1"/>
  <c r="C179" i="2" s="1"/>
  <c r="E179" i="2" s="1"/>
  <c r="C180" i="1"/>
  <c r="C180" i="2" s="1"/>
  <c r="E180" i="2" s="1"/>
  <c r="C181" i="1"/>
  <c r="C181" i="2" s="1"/>
  <c r="E181" i="2" s="1"/>
  <c r="C182" i="1"/>
  <c r="C182" i="2" s="1"/>
  <c r="E182" i="2" s="1"/>
  <c r="C173" i="1"/>
  <c r="C173" i="2" s="1"/>
  <c r="E173" i="2" s="1"/>
  <c r="I171" i="1"/>
  <c r="F171" i="1"/>
  <c r="C171" i="1"/>
  <c r="C171" i="2" s="1"/>
  <c r="E171" i="2" s="1"/>
  <c r="J158" i="3"/>
  <c r="G158" i="3"/>
  <c r="D158" i="3"/>
  <c r="C157" i="4" s="1"/>
  <c r="I170" i="1"/>
  <c r="F170" i="1"/>
  <c r="C170" i="1"/>
  <c r="C170" i="2" s="1"/>
  <c r="E170" i="2" s="1"/>
  <c r="J157" i="3"/>
  <c r="G157" i="3"/>
  <c r="D157" i="3"/>
  <c r="C156" i="4"/>
  <c r="I169" i="1"/>
  <c r="F169" i="1"/>
  <c r="C169" i="1"/>
  <c r="C169" i="2" s="1"/>
  <c r="E169" i="2" s="1"/>
  <c r="J156" i="3"/>
  <c r="G156" i="3"/>
  <c r="D156" i="3"/>
  <c r="C155" i="4" s="1"/>
  <c r="I168" i="1"/>
  <c r="F168" i="1"/>
  <c r="C168" i="1"/>
  <c r="C168" i="2" s="1"/>
  <c r="E168" i="2" s="1"/>
  <c r="J155" i="3"/>
  <c r="G155" i="3"/>
  <c r="D155" i="3"/>
  <c r="I167" i="1"/>
  <c r="F167" i="1"/>
  <c r="C167" i="1"/>
  <c r="C167" i="2" s="1"/>
  <c r="E167" i="2" s="1"/>
  <c r="G154" i="3"/>
  <c r="D154" i="3"/>
  <c r="C153" i="4" s="1"/>
  <c r="I166" i="1"/>
  <c r="F166" i="1"/>
  <c r="C166" i="1"/>
  <c r="C166" i="2" s="1"/>
  <c r="E166" i="2" s="1"/>
  <c r="I165" i="1"/>
  <c r="F165" i="1"/>
  <c r="C165" i="1"/>
  <c r="C165" i="2" s="1"/>
  <c r="E165" i="2" s="1"/>
  <c r="K152" i="3"/>
  <c r="K153" i="3" s="1"/>
  <c r="K154" i="3" s="1"/>
  <c r="J154" i="3" s="1"/>
  <c r="L152" i="3"/>
  <c r="L153" i="3" s="1"/>
  <c r="H152" i="3"/>
  <c r="H153" i="3" s="1"/>
  <c r="I152" i="3"/>
  <c r="I153" i="3" s="1"/>
  <c r="E152" i="3"/>
  <c r="E153" i="3" s="1"/>
  <c r="F152" i="3"/>
  <c r="F153" i="3" s="1"/>
  <c r="I164" i="1"/>
  <c r="F164" i="1"/>
  <c r="C164" i="1"/>
  <c r="C164" i="2" s="1"/>
  <c r="J143" i="3"/>
  <c r="I142" i="3"/>
  <c r="D151" i="3"/>
  <c r="D150" i="3"/>
  <c r="D149" i="3"/>
  <c r="C148" i="4" s="1"/>
  <c r="D148" i="3"/>
  <c r="D147" i="3"/>
  <c r="G147" i="3"/>
  <c r="G148" i="3"/>
  <c r="G149" i="3"/>
  <c r="G150" i="3"/>
  <c r="G151" i="3"/>
  <c r="J151" i="3"/>
  <c r="J150" i="3"/>
  <c r="J149" i="3"/>
  <c r="J148" i="3"/>
  <c r="J147" i="3"/>
  <c r="J146" i="3"/>
  <c r="J145" i="3"/>
  <c r="J144" i="3"/>
  <c r="J141" i="3"/>
  <c r="G141" i="3"/>
  <c r="G143" i="3"/>
  <c r="G144" i="3"/>
  <c r="G145" i="3"/>
  <c r="G146" i="3"/>
  <c r="D145" i="3"/>
  <c r="D146" i="3"/>
  <c r="C146" i="4"/>
  <c r="C147" i="4"/>
  <c r="J159" i="3"/>
  <c r="G159" i="3"/>
  <c r="D159" i="3"/>
  <c r="C158" i="4" s="1"/>
  <c r="I163" i="1"/>
  <c r="F163" i="1"/>
  <c r="C163" i="1"/>
  <c r="C163" i="2" s="1"/>
  <c r="E163" i="2" s="1"/>
  <c r="I162" i="1"/>
  <c r="F162" i="1"/>
  <c r="C162" i="1"/>
  <c r="C162" i="2" s="1"/>
  <c r="E162" i="2" s="1"/>
  <c r="I161" i="1"/>
  <c r="F161" i="1"/>
  <c r="C161" i="1"/>
  <c r="C161" i="2" s="1"/>
  <c r="E161" i="2" s="1"/>
  <c r="C149" i="4"/>
  <c r="D172" i="2"/>
  <c r="I160" i="1"/>
  <c r="F160" i="1"/>
  <c r="C160" i="1"/>
  <c r="C160" i="2" s="1"/>
  <c r="E160" i="2" s="1"/>
  <c r="D172" i="1"/>
  <c r="E172" i="1"/>
  <c r="G172" i="1"/>
  <c r="H172" i="1"/>
  <c r="J172" i="1"/>
  <c r="K172" i="1"/>
  <c r="G159" i="1"/>
  <c r="D146" i="2"/>
  <c r="D159" i="2"/>
  <c r="K159" i="1"/>
  <c r="J159" i="1"/>
  <c r="H159" i="1"/>
  <c r="I158" i="1"/>
  <c r="I148" i="1"/>
  <c r="I149" i="1"/>
  <c r="I150" i="1"/>
  <c r="I151" i="1"/>
  <c r="I152" i="1"/>
  <c r="I153" i="1"/>
  <c r="I154" i="1"/>
  <c r="I155" i="1"/>
  <c r="I156" i="1"/>
  <c r="I157" i="1"/>
  <c r="F158" i="1"/>
  <c r="F148" i="1"/>
  <c r="F149" i="1"/>
  <c r="F150" i="1"/>
  <c r="F151" i="1"/>
  <c r="F152" i="1"/>
  <c r="F153" i="1"/>
  <c r="F154" i="1"/>
  <c r="F155" i="1"/>
  <c r="F156" i="1"/>
  <c r="F157" i="1"/>
  <c r="E159" i="1"/>
  <c r="D159" i="1"/>
  <c r="C148" i="1"/>
  <c r="C148" i="2" s="1"/>
  <c r="E148" i="2" s="1"/>
  <c r="C149" i="1"/>
  <c r="C149" i="2" s="1"/>
  <c r="E149" i="2" s="1"/>
  <c r="C150" i="1"/>
  <c r="C150" i="2" s="1"/>
  <c r="E150" i="2" s="1"/>
  <c r="C151" i="1"/>
  <c r="C151" i="2" s="1"/>
  <c r="E151" i="2" s="1"/>
  <c r="C152" i="1"/>
  <c r="C152" i="2" s="1"/>
  <c r="E152" i="2" s="1"/>
  <c r="C153" i="1"/>
  <c r="C153" i="2" s="1"/>
  <c r="E153" i="2" s="1"/>
  <c r="C154" i="1"/>
  <c r="C154" i="2" s="1"/>
  <c r="E154" i="2" s="1"/>
  <c r="C155" i="1"/>
  <c r="C155" i="2" s="1"/>
  <c r="E155" i="2" s="1"/>
  <c r="C156" i="1"/>
  <c r="C156" i="2" s="1"/>
  <c r="E156" i="2" s="1"/>
  <c r="C157" i="1"/>
  <c r="C157" i="2" s="1"/>
  <c r="E157" i="2" s="1"/>
  <c r="C158" i="1"/>
  <c r="C158" i="2" s="1"/>
  <c r="E158" i="2" s="1"/>
  <c r="I147" i="1"/>
  <c r="F147" i="1"/>
  <c r="C147" i="1"/>
  <c r="C147" i="2" s="1"/>
  <c r="E147" i="2" s="1"/>
  <c r="C140" i="1"/>
  <c r="C140" i="2" s="1"/>
  <c r="E140" i="2" s="1"/>
  <c r="C141" i="1"/>
  <c r="C141" i="2" s="1"/>
  <c r="E141" i="2" s="1"/>
  <c r="F134" i="1"/>
  <c r="I134" i="1"/>
  <c r="F135" i="1"/>
  <c r="I135" i="1"/>
  <c r="F136" i="1"/>
  <c r="I136" i="1"/>
  <c r="F137" i="1"/>
  <c r="I137" i="1"/>
  <c r="F138" i="1"/>
  <c r="I138" i="1"/>
  <c r="F139" i="1"/>
  <c r="I139" i="1"/>
  <c r="F140" i="1"/>
  <c r="I140" i="1"/>
  <c r="F141" i="1"/>
  <c r="I141" i="1"/>
  <c r="F142" i="1"/>
  <c r="I142" i="1"/>
  <c r="F143" i="1"/>
  <c r="I143" i="1"/>
  <c r="F144" i="1"/>
  <c r="I144" i="1"/>
  <c r="F145" i="1"/>
  <c r="I145" i="1"/>
  <c r="C135" i="1"/>
  <c r="C135" i="2" s="1"/>
  <c r="E135" i="2" s="1"/>
  <c r="C136" i="1"/>
  <c r="C136" i="2" s="1"/>
  <c r="C137" i="1"/>
  <c r="C137" i="2" s="1"/>
  <c r="E137" i="2" s="1"/>
  <c r="C138" i="1"/>
  <c r="C138" i="2" s="1"/>
  <c r="E138" i="2" s="1"/>
  <c r="C139" i="1"/>
  <c r="C139" i="2" s="1"/>
  <c r="E139" i="2" s="1"/>
  <c r="C142" i="1"/>
  <c r="C142" i="2" s="1"/>
  <c r="E142" i="2" s="1"/>
  <c r="C143" i="1"/>
  <c r="C143" i="2" s="1"/>
  <c r="E143" i="2" s="1"/>
  <c r="C144" i="1"/>
  <c r="C144" i="2" s="1"/>
  <c r="E144" i="2" s="1"/>
  <c r="C145" i="1"/>
  <c r="C145" i="2" s="1"/>
  <c r="E145" i="2" s="1"/>
  <c r="C134" i="1"/>
  <c r="C134" i="2" s="1"/>
  <c r="E134" i="2" s="1"/>
  <c r="G146" i="1"/>
  <c r="H146" i="1"/>
  <c r="J146" i="1"/>
  <c r="K146" i="1"/>
  <c r="D146" i="1"/>
  <c r="E146" i="1"/>
  <c r="F132" i="1"/>
  <c r="F125" i="1"/>
  <c r="F123" i="1"/>
  <c r="D133" i="2"/>
  <c r="D111" i="4"/>
  <c r="D112" i="4"/>
  <c r="D113" i="4" s="1"/>
  <c r="D114" i="4" s="1"/>
  <c r="D115" i="4" s="1"/>
  <c r="D116" i="4" s="1"/>
  <c r="D117" i="4" s="1"/>
  <c r="D118" i="4" s="1"/>
  <c r="K112" i="3"/>
  <c r="K113" i="3" s="1"/>
  <c r="K114" i="3" s="1"/>
  <c r="K142" i="3"/>
  <c r="J142" i="3" s="1"/>
  <c r="L112" i="3"/>
  <c r="L113" i="3" s="1"/>
  <c r="L114" i="3" s="1"/>
  <c r="L115" i="3" s="1"/>
  <c r="L116" i="3" s="1"/>
  <c r="L117" i="3" s="1"/>
  <c r="L118" i="3" s="1"/>
  <c r="L119" i="3" s="1"/>
  <c r="L120" i="3" s="1"/>
  <c r="L121" i="3" s="1"/>
  <c r="H112" i="3"/>
  <c r="H113" i="3" s="1"/>
  <c r="H114" i="3" s="1"/>
  <c r="H115" i="3" s="1"/>
  <c r="H116" i="3" s="1"/>
  <c r="H117" i="3" s="1"/>
  <c r="H142" i="3"/>
  <c r="I112" i="3"/>
  <c r="I113" i="3" s="1"/>
  <c r="F112" i="3"/>
  <c r="F113" i="3" s="1"/>
  <c r="F114" i="3" s="1"/>
  <c r="F115" i="3" s="1"/>
  <c r="F116" i="3" s="1"/>
  <c r="F117" i="3" s="1"/>
  <c r="F118" i="3" s="1"/>
  <c r="F119" i="3" s="1"/>
  <c r="F120" i="3" s="1"/>
  <c r="E112" i="3"/>
  <c r="E113" i="3" s="1"/>
  <c r="E114" i="3" s="1"/>
  <c r="E134" i="3"/>
  <c r="E135" i="3" s="1"/>
  <c r="E136" i="3" s="1"/>
  <c r="E137" i="3" s="1"/>
  <c r="E138" i="3" s="1"/>
  <c r="E139" i="3" s="1"/>
  <c r="E140" i="3" s="1"/>
  <c r="E141" i="3" s="1"/>
  <c r="E142" i="3" s="1"/>
  <c r="E143" i="3" s="1"/>
  <c r="E144" i="3" s="1"/>
  <c r="G133" i="1"/>
  <c r="H133" i="1"/>
  <c r="J133" i="1"/>
  <c r="K133" i="1"/>
  <c r="D133" i="1"/>
  <c r="E133" i="1"/>
  <c r="I122" i="1"/>
  <c r="I123" i="1"/>
  <c r="I124" i="1"/>
  <c r="I125" i="1"/>
  <c r="I126" i="1"/>
  <c r="I127" i="1"/>
  <c r="I128" i="1"/>
  <c r="I129" i="1"/>
  <c r="I130" i="1"/>
  <c r="I131" i="1"/>
  <c r="I132" i="1"/>
  <c r="I121" i="1"/>
  <c r="F122" i="1"/>
  <c r="F124" i="1"/>
  <c r="F126" i="1"/>
  <c r="F127" i="1"/>
  <c r="F128" i="1"/>
  <c r="F129" i="1"/>
  <c r="F130" i="1"/>
  <c r="F131" i="1"/>
  <c r="F121" i="1"/>
  <c r="C122" i="1"/>
  <c r="C122" i="2" s="1"/>
  <c r="E122" i="2" s="1"/>
  <c r="C123" i="1"/>
  <c r="C123" i="2" s="1"/>
  <c r="E123" i="2" s="1"/>
  <c r="C124" i="1"/>
  <c r="C124" i="2" s="1"/>
  <c r="E124" i="2" s="1"/>
  <c r="C125" i="1"/>
  <c r="C125" i="2" s="1"/>
  <c r="E125" i="2" s="1"/>
  <c r="C126" i="1"/>
  <c r="C126" i="2" s="1"/>
  <c r="E126" i="2" s="1"/>
  <c r="C127" i="1"/>
  <c r="C127" i="2" s="1"/>
  <c r="E127" i="2" s="1"/>
  <c r="C128" i="1"/>
  <c r="C128" i="2" s="1"/>
  <c r="E128" i="2" s="1"/>
  <c r="C129" i="1"/>
  <c r="C129" i="2" s="1"/>
  <c r="E129" i="2" s="1"/>
  <c r="C130" i="1"/>
  <c r="C130" i="2" s="1"/>
  <c r="E130" i="2" s="1"/>
  <c r="C131" i="1"/>
  <c r="C131" i="2" s="1"/>
  <c r="E131" i="2" s="1"/>
  <c r="C132" i="1"/>
  <c r="C132" i="2" s="1"/>
  <c r="E132" i="2" s="1"/>
  <c r="C121" i="1"/>
  <c r="C121" i="2" s="1"/>
  <c r="E121" i="2" s="1"/>
  <c r="G111" i="3"/>
  <c r="C115" i="1"/>
  <c r="C115" i="2" s="1"/>
  <c r="E115" i="2" s="1"/>
  <c r="E107" i="1"/>
  <c r="K120" i="1"/>
  <c r="J120" i="1"/>
  <c r="H120" i="1"/>
  <c r="G120" i="1"/>
  <c r="E120" i="1"/>
  <c r="D120" i="1"/>
  <c r="D100" i="3"/>
  <c r="C99" i="4" s="1"/>
  <c r="E99" i="4" s="1"/>
  <c r="D101" i="3"/>
  <c r="C100" i="4" s="1"/>
  <c r="E100" i="4" s="1"/>
  <c r="D102" i="3"/>
  <c r="C101" i="4" s="1"/>
  <c r="E101" i="4" s="1"/>
  <c r="D103" i="3"/>
  <c r="C102" i="4" s="1"/>
  <c r="E102" i="4" s="1"/>
  <c r="D104" i="3"/>
  <c r="C103" i="4" s="1"/>
  <c r="E103" i="4" s="1"/>
  <c r="D105" i="3"/>
  <c r="C104" i="4"/>
  <c r="E104" i="4" s="1"/>
  <c r="D106" i="3"/>
  <c r="C105" i="4" s="1"/>
  <c r="E105" i="4" s="1"/>
  <c r="D107" i="3"/>
  <c r="C106" i="4" s="1"/>
  <c r="E106" i="4" s="1"/>
  <c r="D108" i="3"/>
  <c r="C107" i="4" s="1"/>
  <c r="E107" i="4" s="1"/>
  <c r="J101" i="3"/>
  <c r="J102" i="3"/>
  <c r="J103" i="3"/>
  <c r="J104" i="3"/>
  <c r="J105" i="3"/>
  <c r="J106" i="3"/>
  <c r="J107" i="3"/>
  <c r="J108" i="3"/>
  <c r="J109" i="3"/>
  <c r="J110" i="3"/>
  <c r="J111" i="3"/>
  <c r="J100" i="3"/>
  <c r="G101" i="3"/>
  <c r="G102" i="3"/>
  <c r="G103" i="3"/>
  <c r="G104" i="3"/>
  <c r="G105" i="3"/>
  <c r="G106" i="3"/>
  <c r="G107" i="3"/>
  <c r="G108" i="3"/>
  <c r="G109" i="3"/>
  <c r="G110" i="3"/>
  <c r="G100" i="3"/>
  <c r="D109" i="3"/>
  <c r="C108" i="4" s="1"/>
  <c r="E108" i="4" s="1"/>
  <c r="D110" i="3"/>
  <c r="C109" i="4" s="1"/>
  <c r="E109" i="4" s="1"/>
  <c r="D111" i="3"/>
  <c r="C110" i="4" s="1"/>
  <c r="E110" i="4" s="1"/>
  <c r="C109" i="1"/>
  <c r="C109" i="2" s="1"/>
  <c r="E109" i="2" s="1"/>
  <c r="C110" i="1"/>
  <c r="C110" i="2" s="1"/>
  <c r="E110" i="2" s="1"/>
  <c r="C111" i="1"/>
  <c r="C111" i="2" s="1"/>
  <c r="E111" i="2" s="1"/>
  <c r="C112" i="1"/>
  <c r="C112" i="2" s="1"/>
  <c r="E112" i="2" s="1"/>
  <c r="C113" i="1"/>
  <c r="C113" i="2" s="1"/>
  <c r="E113" i="2" s="1"/>
  <c r="C114" i="1"/>
  <c r="C114" i="2" s="1"/>
  <c r="E114" i="2" s="1"/>
  <c r="C116" i="1"/>
  <c r="C116" i="2" s="1"/>
  <c r="E116" i="2" s="1"/>
  <c r="C117" i="1"/>
  <c r="C117" i="2" s="1"/>
  <c r="E117" i="2" s="1"/>
  <c r="C118" i="1"/>
  <c r="C118" i="2" s="1"/>
  <c r="E118" i="2" s="1"/>
  <c r="C119" i="1"/>
  <c r="C119" i="2" s="1"/>
  <c r="E119" i="2" s="1"/>
  <c r="D120" i="2"/>
  <c r="I108" i="1"/>
  <c r="I109" i="1"/>
  <c r="I110" i="1"/>
  <c r="I111" i="1"/>
  <c r="I112" i="1"/>
  <c r="I113" i="1"/>
  <c r="I114" i="1"/>
  <c r="I115" i="1"/>
  <c r="I116" i="1"/>
  <c r="F108" i="1"/>
  <c r="F109" i="1"/>
  <c r="F110" i="1"/>
  <c r="F111" i="1"/>
  <c r="F112" i="1"/>
  <c r="F113" i="1"/>
  <c r="F114" i="1"/>
  <c r="F115" i="1"/>
  <c r="F116" i="1"/>
  <c r="I119" i="1"/>
  <c r="I118" i="1"/>
  <c r="I117" i="1"/>
  <c r="F117" i="1"/>
  <c r="F118" i="1"/>
  <c r="F119" i="1"/>
  <c r="C108" i="1"/>
  <c r="C108" i="2" s="1"/>
  <c r="E108" i="2" s="1"/>
  <c r="D89" i="3"/>
  <c r="C88" i="4"/>
  <c r="E88" i="4" s="1"/>
  <c r="D90" i="3"/>
  <c r="C89" i="4" s="1"/>
  <c r="E89" i="4" s="1"/>
  <c r="D91" i="3"/>
  <c r="C90" i="4" s="1"/>
  <c r="E90" i="4" s="1"/>
  <c r="D92" i="3"/>
  <c r="C91" i="4" s="1"/>
  <c r="E91" i="4" s="1"/>
  <c r="D93" i="3"/>
  <c r="C92" i="4" s="1"/>
  <c r="E92" i="4" s="1"/>
  <c r="D94" i="3"/>
  <c r="C93" i="4" s="1"/>
  <c r="E93" i="4" s="1"/>
  <c r="D95" i="3"/>
  <c r="C94" i="4" s="1"/>
  <c r="E94" i="4" s="1"/>
  <c r="D96" i="3"/>
  <c r="C95" i="4" s="1"/>
  <c r="E95" i="4" s="1"/>
  <c r="D97" i="3"/>
  <c r="C96" i="4" s="1"/>
  <c r="E96" i="4" s="1"/>
  <c r="D98" i="3"/>
  <c r="C97" i="4"/>
  <c r="E97" i="4" s="1"/>
  <c r="D99" i="3"/>
  <c r="C98" i="4" s="1"/>
  <c r="E98" i="4" s="1"/>
  <c r="D88" i="3"/>
  <c r="C87" i="4" s="1"/>
  <c r="E87" i="4" s="1"/>
  <c r="F95" i="1"/>
  <c r="J89" i="3"/>
  <c r="J90" i="3"/>
  <c r="J91" i="3"/>
  <c r="J92" i="3"/>
  <c r="J93" i="3"/>
  <c r="J94" i="3"/>
  <c r="J95" i="3"/>
  <c r="J96" i="3"/>
  <c r="J97" i="3"/>
  <c r="J98" i="3"/>
  <c r="J99" i="3"/>
  <c r="J88" i="3"/>
  <c r="G89" i="3"/>
  <c r="G90" i="3"/>
  <c r="G91" i="3"/>
  <c r="G92" i="3"/>
  <c r="G93" i="3"/>
  <c r="G94" i="3"/>
  <c r="G95" i="3"/>
  <c r="G96" i="3"/>
  <c r="G97" i="3"/>
  <c r="G98" i="3"/>
  <c r="G99" i="3"/>
  <c r="G88" i="3"/>
  <c r="D107" i="2"/>
  <c r="C95" i="1"/>
  <c r="C95" i="2" s="1"/>
  <c r="E95" i="2" s="1"/>
  <c r="C96" i="1"/>
  <c r="C96" i="2" s="1"/>
  <c r="E96" i="2" s="1"/>
  <c r="C97" i="1"/>
  <c r="C97" i="2" s="1"/>
  <c r="E97" i="2" s="1"/>
  <c r="C98" i="1"/>
  <c r="C98" i="2" s="1"/>
  <c r="E98" i="2" s="1"/>
  <c r="C99" i="1"/>
  <c r="C99" i="2" s="1"/>
  <c r="E99" i="2" s="1"/>
  <c r="C100" i="1"/>
  <c r="C100" i="2" s="1"/>
  <c r="E100" i="2" s="1"/>
  <c r="C101" i="1"/>
  <c r="C101" i="2" s="1"/>
  <c r="E101" i="2" s="1"/>
  <c r="C102" i="1"/>
  <c r="C102" i="2" s="1"/>
  <c r="E102" i="2" s="1"/>
  <c r="C103" i="1"/>
  <c r="C103" i="2" s="1"/>
  <c r="E103" i="2" s="1"/>
  <c r="C104" i="1"/>
  <c r="C104" i="2" s="1"/>
  <c r="E104" i="2" s="1"/>
  <c r="C105" i="1"/>
  <c r="C105" i="2" s="1"/>
  <c r="E105" i="2" s="1"/>
  <c r="C106" i="1"/>
  <c r="C106" i="2" s="1"/>
  <c r="E106" i="2" s="1"/>
  <c r="K107" i="1"/>
  <c r="J107" i="1"/>
  <c r="H107" i="1"/>
  <c r="G107" i="1"/>
  <c r="D107" i="1"/>
  <c r="I106" i="1"/>
  <c r="I95" i="1"/>
  <c r="I96" i="1"/>
  <c r="I97" i="1"/>
  <c r="I98" i="1"/>
  <c r="I99" i="1"/>
  <c r="I100" i="1"/>
  <c r="I101" i="1"/>
  <c r="I102" i="1"/>
  <c r="I103" i="1"/>
  <c r="I104" i="1"/>
  <c r="I105" i="1"/>
  <c r="F106" i="1"/>
  <c r="F96" i="1"/>
  <c r="F97" i="1"/>
  <c r="F98" i="1"/>
  <c r="F99" i="1"/>
  <c r="F100" i="1"/>
  <c r="F101" i="1"/>
  <c r="F102" i="1"/>
  <c r="F103" i="1"/>
  <c r="F104" i="1"/>
  <c r="F105" i="1"/>
  <c r="D87" i="3"/>
  <c r="C86" i="4" s="1"/>
  <c r="E86" i="4" s="1"/>
  <c r="J87" i="3"/>
  <c r="G87" i="3"/>
  <c r="D86" i="3"/>
  <c r="C85" i="4" s="1"/>
  <c r="K85" i="3"/>
  <c r="K86" i="3" s="1"/>
  <c r="D85" i="3"/>
  <c r="C84" i="4" s="1"/>
  <c r="E84" i="4" s="1"/>
  <c r="H94" i="1"/>
  <c r="G94" i="1"/>
  <c r="F91" i="1"/>
  <c r="F94" i="1" s="1"/>
  <c r="E94" i="1"/>
  <c r="D94" i="1"/>
  <c r="C92" i="1"/>
  <c r="C92" i="2" s="1"/>
  <c r="E92" i="2" s="1"/>
  <c r="C93" i="1"/>
  <c r="C93" i="2" s="1"/>
  <c r="E93" i="2" s="1"/>
  <c r="C82" i="1"/>
  <c r="C82" i="2" s="1"/>
  <c r="E82" i="2" s="1"/>
  <c r="C83" i="1"/>
  <c r="C83" i="2" s="1"/>
  <c r="E83" i="2" s="1"/>
  <c r="C84" i="1"/>
  <c r="C84" i="2" s="1"/>
  <c r="E84" i="2" s="1"/>
  <c r="C85" i="1"/>
  <c r="C85" i="2" s="1"/>
  <c r="E85" i="2" s="1"/>
  <c r="C86" i="1"/>
  <c r="C86" i="2" s="1"/>
  <c r="E86" i="2" s="1"/>
  <c r="C87" i="1"/>
  <c r="C87" i="2" s="1"/>
  <c r="E87" i="2" s="1"/>
  <c r="C88" i="1"/>
  <c r="C88" i="2" s="1"/>
  <c r="E88" i="2" s="1"/>
  <c r="C89" i="1"/>
  <c r="C89" i="2" s="1"/>
  <c r="E89" i="2" s="1"/>
  <c r="C90" i="1"/>
  <c r="C90" i="2" s="1"/>
  <c r="E90" i="2" s="1"/>
  <c r="C91" i="1"/>
  <c r="C91" i="2" s="1"/>
  <c r="E91" i="2" s="1"/>
  <c r="D84" i="3"/>
  <c r="C83" i="4" s="1"/>
  <c r="E83" i="4" s="1"/>
  <c r="D83" i="3"/>
  <c r="C82" i="4" s="1"/>
  <c r="E82" i="4" s="1"/>
  <c r="J83" i="3"/>
  <c r="J84" i="3" s="1"/>
  <c r="G83" i="3"/>
  <c r="G84" i="3" s="1"/>
  <c r="F43" i="3"/>
  <c r="E43" i="3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D3" i="4"/>
  <c r="D4" i="4" s="1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55" i="2"/>
  <c r="K4" i="3"/>
  <c r="K5" i="3" s="1"/>
  <c r="K6" i="3" s="1"/>
  <c r="K7" i="3" s="1"/>
  <c r="K8" i="3" s="1"/>
  <c r="K9" i="3" s="1"/>
  <c r="K10" i="3" s="1"/>
  <c r="K11" i="3" s="1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K50" i="3" s="1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J4" i="3"/>
  <c r="J5" i="3" s="1"/>
  <c r="I75" i="1"/>
  <c r="I81" i="1" s="1"/>
  <c r="H43" i="3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G7" i="3"/>
  <c r="G8" i="3" s="1"/>
  <c r="G9" i="3" s="1"/>
  <c r="G10" i="3" s="1"/>
  <c r="G11" i="3" s="1"/>
  <c r="G12" i="3" s="1"/>
  <c r="G13" i="3" s="1"/>
  <c r="G14" i="3" s="1"/>
  <c r="F75" i="1"/>
  <c r="F81" i="1" s="1"/>
  <c r="D94" i="2"/>
  <c r="K94" i="1"/>
  <c r="J94" i="1"/>
  <c r="I94" i="1"/>
  <c r="D81" i="2"/>
  <c r="C69" i="1"/>
  <c r="C70" i="1"/>
  <c r="C70" i="2" s="1"/>
  <c r="E70" i="2" s="1"/>
  <c r="C71" i="1"/>
  <c r="C71" i="2" s="1"/>
  <c r="E71" i="2" s="1"/>
  <c r="C72" i="1"/>
  <c r="C72" i="2" s="1"/>
  <c r="E72" i="2" s="1"/>
  <c r="C73" i="1"/>
  <c r="C73" i="2" s="1"/>
  <c r="E73" i="2" s="1"/>
  <c r="C74" i="1"/>
  <c r="C74" i="2" s="1"/>
  <c r="E74" i="2" s="1"/>
  <c r="C75" i="1"/>
  <c r="C75" i="2" s="1"/>
  <c r="E75" i="2" s="1"/>
  <c r="C76" i="1"/>
  <c r="C76" i="2" s="1"/>
  <c r="E76" i="2" s="1"/>
  <c r="C77" i="1"/>
  <c r="C77" i="2" s="1"/>
  <c r="E77" i="2" s="1"/>
  <c r="C78" i="1"/>
  <c r="C78" i="2" s="1"/>
  <c r="E78" i="2" s="1"/>
  <c r="C79" i="1"/>
  <c r="C79" i="2" s="1"/>
  <c r="E79" i="2" s="1"/>
  <c r="C80" i="1"/>
  <c r="C80" i="2" s="1"/>
  <c r="E80" i="2" s="1"/>
  <c r="K81" i="1"/>
  <c r="J81" i="1"/>
  <c r="H81" i="1"/>
  <c r="G81" i="1"/>
  <c r="E81" i="1"/>
  <c r="D81" i="1"/>
  <c r="K57" i="1"/>
  <c r="K56" i="1"/>
  <c r="H45" i="1"/>
  <c r="H46" i="1"/>
  <c r="H47" i="1"/>
  <c r="H48" i="1"/>
  <c r="H49" i="1"/>
  <c r="H50" i="1"/>
  <c r="H51" i="1"/>
  <c r="H52" i="1"/>
  <c r="H53" i="1"/>
  <c r="H54" i="1"/>
  <c r="K45" i="1"/>
  <c r="K46" i="1"/>
  <c r="K47" i="1"/>
  <c r="K48" i="1"/>
  <c r="K49" i="1"/>
  <c r="K50" i="1"/>
  <c r="K51" i="1"/>
  <c r="K52" i="1"/>
  <c r="K53" i="1"/>
  <c r="K54" i="1"/>
  <c r="H56" i="1"/>
  <c r="H57" i="1"/>
  <c r="E29" i="1"/>
  <c r="C57" i="1"/>
  <c r="C57" i="2" s="1"/>
  <c r="E57" i="2" s="1"/>
  <c r="C58" i="1"/>
  <c r="C58" i="2" s="1"/>
  <c r="E58" i="2" s="1"/>
  <c r="C59" i="1"/>
  <c r="C59" i="2"/>
  <c r="E59" i="2" s="1"/>
  <c r="C60" i="1"/>
  <c r="C60" i="2" s="1"/>
  <c r="E60" i="2" s="1"/>
  <c r="C61" i="1"/>
  <c r="C61" i="2" s="1"/>
  <c r="E61" i="2" s="1"/>
  <c r="C62" i="1"/>
  <c r="C62" i="2" s="1"/>
  <c r="E62" i="2" s="1"/>
  <c r="C63" i="1"/>
  <c r="C63" i="2" s="1"/>
  <c r="E63" i="2" s="1"/>
  <c r="C64" i="1"/>
  <c r="C64" i="2" s="1"/>
  <c r="E64" i="2" s="1"/>
  <c r="C65" i="1"/>
  <c r="C65" i="2" s="1"/>
  <c r="E65" i="2" s="1"/>
  <c r="C66" i="1"/>
  <c r="C66" i="2" s="1"/>
  <c r="E66" i="2" s="1"/>
  <c r="C67" i="1"/>
  <c r="C67" i="2" s="1"/>
  <c r="E67" i="2" s="1"/>
  <c r="D55" i="1"/>
  <c r="E55" i="1"/>
  <c r="I55" i="1"/>
  <c r="J55" i="1"/>
  <c r="F55" i="1"/>
  <c r="G55" i="1"/>
  <c r="D68" i="2"/>
  <c r="C56" i="1"/>
  <c r="C56" i="2" s="1"/>
  <c r="E56" i="2" s="1"/>
  <c r="J68" i="1"/>
  <c r="I68" i="1"/>
  <c r="G68" i="1"/>
  <c r="F68" i="1"/>
  <c r="E68" i="1"/>
  <c r="D68" i="1"/>
  <c r="C47" i="1"/>
  <c r="C47" i="2" s="1"/>
  <c r="E47" i="2" s="1"/>
  <c r="C48" i="1"/>
  <c r="C48" i="2"/>
  <c r="E48" i="2" s="1"/>
  <c r="C49" i="1"/>
  <c r="C49" i="2" s="1"/>
  <c r="E49" i="2" s="1"/>
  <c r="C50" i="1"/>
  <c r="C50" i="2" s="1"/>
  <c r="E50" i="2" s="1"/>
  <c r="C51" i="1"/>
  <c r="C51" i="2" s="1"/>
  <c r="E51" i="2" s="1"/>
  <c r="C52" i="1"/>
  <c r="C52" i="2" s="1"/>
  <c r="E52" i="2" s="1"/>
  <c r="C53" i="1"/>
  <c r="C53" i="2" s="1"/>
  <c r="E53" i="2" s="1"/>
  <c r="C54" i="1"/>
  <c r="C54" i="2" s="1"/>
  <c r="E54" i="2" s="1"/>
  <c r="C3" i="2"/>
  <c r="D3" i="2"/>
  <c r="D42" i="2"/>
  <c r="D29" i="2"/>
  <c r="D16" i="2"/>
  <c r="C17" i="1"/>
  <c r="C17" i="2" s="1"/>
  <c r="E17" i="2" s="1"/>
  <c r="C18" i="1"/>
  <c r="C18" i="2" s="1"/>
  <c r="E18" i="2" s="1"/>
  <c r="C19" i="1"/>
  <c r="C19" i="2" s="1"/>
  <c r="E19" i="2" s="1"/>
  <c r="C20" i="1"/>
  <c r="C20" i="2" s="1"/>
  <c r="E20" i="2" s="1"/>
  <c r="C21" i="1"/>
  <c r="C21" i="2" s="1"/>
  <c r="E21" i="2" s="1"/>
  <c r="C22" i="1"/>
  <c r="C22" i="2" s="1"/>
  <c r="E22" i="2" s="1"/>
  <c r="C23" i="1"/>
  <c r="C23" i="2" s="1"/>
  <c r="E23" i="2" s="1"/>
  <c r="C24" i="1"/>
  <c r="C24" i="2" s="1"/>
  <c r="E24" i="2" s="1"/>
  <c r="C25" i="1"/>
  <c r="C25" i="2" s="1"/>
  <c r="E25" i="2" s="1"/>
  <c r="C26" i="1"/>
  <c r="C26" i="2" s="1"/>
  <c r="E26" i="2" s="1"/>
  <c r="C27" i="1"/>
  <c r="C27" i="2" s="1"/>
  <c r="E27" i="2" s="1"/>
  <c r="C28" i="1"/>
  <c r="C28" i="2" s="1"/>
  <c r="E28" i="2" s="1"/>
  <c r="C4" i="1"/>
  <c r="C4" i="2" s="1"/>
  <c r="E4" i="2" s="1"/>
  <c r="C5" i="1"/>
  <c r="C5" i="2" s="1"/>
  <c r="E5" i="2" s="1"/>
  <c r="C6" i="1"/>
  <c r="C6" i="2" s="1"/>
  <c r="E6" i="2" s="1"/>
  <c r="C7" i="1"/>
  <c r="C7" i="2"/>
  <c r="E7" i="2" s="1"/>
  <c r="C8" i="1"/>
  <c r="C8" i="2" s="1"/>
  <c r="E8" i="2" s="1"/>
  <c r="C9" i="1"/>
  <c r="C9" i="2" s="1"/>
  <c r="E9" i="2" s="1"/>
  <c r="C10" i="1"/>
  <c r="C10" i="2"/>
  <c r="E10" i="2" s="1"/>
  <c r="C11" i="1"/>
  <c r="C11" i="2" s="1"/>
  <c r="E11" i="2" s="1"/>
  <c r="C12" i="1"/>
  <c r="C12" i="2" s="1"/>
  <c r="E12" i="2" s="1"/>
  <c r="C13" i="1"/>
  <c r="C13" i="2" s="1"/>
  <c r="E13" i="2" s="1"/>
  <c r="C14" i="1"/>
  <c r="C14" i="2" s="1"/>
  <c r="E14" i="2" s="1"/>
  <c r="C15" i="1"/>
  <c r="C15" i="2" s="1"/>
  <c r="E15" i="2" s="1"/>
  <c r="C36" i="1"/>
  <c r="C36" i="2" s="1"/>
  <c r="E36" i="2" s="1"/>
  <c r="C35" i="1"/>
  <c r="C35" i="2" s="1"/>
  <c r="E35" i="2" s="1"/>
  <c r="C34" i="1"/>
  <c r="C34" i="2" s="1"/>
  <c r="E34" i="2" s="1"/>
  <c r="C33" i="1"/>
  <c r="C33" i="2" s="1"/>
  <c r="E33" i="2" s="1"/>
  <c r="C32" i="1"/>
  <c r="C32" i="2" s="1"/>
  <c r="E32" i="2" s="1"/>
  <c r="C31" i="1"/>
  <c r="C31" i="2" s="1"/>
  <c r="E31" i="2" s="1"/>
  <c r="C30" i="1"/>
  <c r="C30" i="2" s="1"/>
  <c r="E30" i="2" s="1"/>
  <c r="C3" i="1"/>
  <c r="C2" i="2" s="1"/>
  <c r="E2" i="2" s="1"/>
  <c r="C37" i="1"/>
  <c r="C37" i="2" s="1"/>
  <c r="E37" i="2" s="1"/>
  <c r="C38" i="1"/>
  <c r="C38" i="2" s="1"/>
  <c r="E38" i="2" s="1"/>
  <c r="C39" i="1"/>
  <c r="C39" i="2" s="1"/>
  <c r="E39" i="2" s="1"/>
  <c r="C40" i="1"/>
  <c r="C40" i="2" s="1"/>
  <c r="E40" i="2" s="1"/>
  <c r="C41" i="1"/>
  <c r="C41" i="2" s="1"/>
  <c r="E41" i="2" s="1"/>
  <c r="C43" i="1"/>
  <c r="C43" i="2" s="1"/>
  <c r="C44" i="1"/>
  <c r="C44" i="2" s="1"/>
  <c r="E44" i="2" s="1"/>
  <c r="C45" i="1"/>
  <c r="C45" i="2" s="1"/>
  <c r="E45" i="2" s="1"/>
  <c r="C46" i="1"/>
  <c r="D3" i="3"/>
  <c r="C2" i="4" s="1"/>
  <c r="E2" i="4" s="1"/>
  <c r="F4" i="3"/>
  <c r="F5" i="3" s="1"/>
  <c r="F6" i="3" s="1"/>
  <c r="F7" i="3" s="1"/>
  <c r="E4" i="3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D42" i="3"/>
  <c r="C41" i="4" s="1"/>
  <c r="K43" i="1"/>
  <c r="K44" i="1"/>
  <c r="H43" i="1"/>
  <c r="H44" i="1"/>
  <c r="K4" i="1"/>
  <c r="K5" i="1"/>
  <c r="K6" i="1"/>
  <c r="K7" i="1"/>
  <c r="K8" i="1"/>
  <c r="K9" i="1"/>
  <c r="K10" i="1"/>
  <c r="K11" i="1"/>
  <c r="K12" i="1"/>
  <c r="K13" i="1"/>
  <c r="K14" i="1"/>
  <c r="K15" i="1"/>
  <c r="J16" i="1"/>
  <c r="I16" i="1"/>
  <c r="H4" i="1"/>
  <c r="H5" i="1"/>
  <c r="H6" i="1"/>
  <c r="H7" i="1"/>
  <c r="H8" i="1"/>
  <c r="H9" i="1"/>
  <c r="H10" i="1"/>
  <c r="H11" i="1"/>
  <c r="H12" i="1"/>
  <c r="H13" i="1"/>
  <c r="H14" i="1"/>
  <c r="H15" i="1"/>
  <c r="G16" i="1"/>
  <c r="F16" i="1"/>
  <c r="E16" i="1"/>
  <c r="D16" i="1"/>
  <c r="K17" i="1"/>
  <c r="K18" i="1"/>
  <c r="K19" i="1"/>
  <c r="K20" i="1"/>
  <c r="K21" i="1"/>
  <c r="K22" i="1"/>
  <c r="K23" i="1"/>
  <c r="K24" i="1"/>
  <c r="K25" i="1"/>
  <c r="K26" i="1"/>
  <c r="K27" i="1"/>
  <c r="K28" i="1"/>
  <c r="J29" i="1"/>
  <c r="I29" i="1"/>
  <c r="H17" i="1"/>
  <c r="H18" i="1"/>
  <c r="H19" i="1"/>
  <c r="H20" i="1"/>
  <c r="H21" i="1"/>
  <c r="H22" i="1"/>
  <c r="H23" i="1"/>
  <c r="H24" i="1"/>
  <c r="H25" i="1"/>
  <c r="H26" i="1"/>
  <c r="H27" i="1"/>
  <c r="H28" i="1"/>
  <c r="G29" i="1"/>
  <c r="F29" i="1"/>
  <c r="D29" i="1"/>
  <c r="K30" i="1"/>
  <c r="K31" i="1"/>
  <c r="K32" i="1"/>
  <c r="K33" i="1"/>
  <c r="K34" i="1"/>
  <c r="K35" i="1"/>
  <c r="K36" i="1"/>
  <c r="K37" i="1"/>
  <c r="K38" i="1"/>
  <c r="K39" i="1"/>
  <c r="K40" i="1"/>
  <c r="K41" i="1"/>
  <c r="J42" i="1"/>
  <c r="I42" i="1"/>
  <c r="H30" i="1"/>
  <c r="H31" i="1"/>
  <c r="H32" i="1"/>
  <c r="H33" i="1"/>
  <c r="H34" i="1"/>
  <c r="H35" i="1"/>
  <c r="H36" i="1"/>
  <c r="H37" i="1"/>
  <c r="H38" i="1"/>
  <c r="H39" i="1"/>
  <c r="H40" i="1"/>
  <c r="H41" i="1"/>
  <c r="G42" i="1"/>
  <c r="F42" i="1"/>
  <c r="E42" i="1"/>
  <c r="D42" i="1"/>
  <c r="K3" i="1"/>
  <c r="H3" i="1"/>
  <c r="H4" i="3"/>
  <c r="G4" i="3"/>
  <c r="G5" i="3" s="1"/>
  <c r="L3" i="3"/>
  <c r="I3" i="3"/>
  <c r="F134" i="3"/>
  <c r="F135" i="3" s="1"/>
  <c r="F136" i="3" s="1"/>
  <c r="F137" i="3" s="1"/>
  <c r="F138" i="3" s="1"/>
  <c r="F139" i="3" s="1"/>
  <c r="F140" i="3" s="1"/>
  <c r="F141" i="3" s="1"/>
  <c r="F142" i="3" s="1"/>
  <c r="C144" i="4"/>
  <c r="C145" i="4"/>
  <c r="C150" i="4"/>
  <c r="C154" i="4"/>
  <c r="E170" i="4"/>
  <c r="E169" i="4"/>
  <c r="D165" i="3"/>
  <c r="C164" i="4" s="1"/>
  <c r="E164" i="4" s="1"/>
  <c r="D166" i="3"/>
  <c r="C165" i="4" s="1"/>
  <c r="E165" i="4" s="1"/>
  <c r="C198" i="1" l="1"/>
  <c r="K68" i="1"/>
  <c r="E3" i="2"/>
  <c r="F146" i="1"/>
  <c r="I185" i="1"/>
  <c r="C211" i="1"/>
  <c r="D152" i="3"/>
  <c r="F120" i="1"/>
  <c r="I120" i="1"/>
  <c r="F198" i="1"/>
  <c r="J152" i="3"/>
  <c r="J153" i="3" s="1"/>
  <c r="G152" i="3"/>
  <c r="G153" i="3" s="1"/>
  <c r="F185" i="1"/>
  <c r="C55" i="1"/>
  <c r="C29" i="1"/>
  <c r="H68" i="1"/>
  <c r="I133" i="1"/>
  <c r="K55" i="1"/>
  <c r="F211" i="1"/>
  <c r="F159" i="1"/>
  <c r="C46" i="2"/>
  <c r="E46" i="2" s="1"/>
  <c r="C146" i="1"/>
  <c r="I146" i="1"/>
  <c r="I172" i="1"/>
  <c r="F133" i="1"/>
  <c r="C81" i="1"/>
  <c r="F107" i="1"/>
  <c r="I159" i="1"/>
  <c r="H55" i="1"/>
  <c r="C133" i="1"/>
  <c r="K42" i="1"/>
  <c r="K16" i="1"/>
  <c r="F172" i="1"/>
  <c r="I211" i="1"/>
  <c r="E136" i="2"/>
  <c r="C146" i="2"/>
  <c r="E146" i="2" s="1"/>
  <c r="C107" i="1"/>
  <c r="C42" i="1"/>
  <c r="C16" i="1"/>
  <c r="C120" i="1"/>
  <c r="H42" i="1"/>
  <c r="H29" i="1"/>
  <c r="C69" i="2"/>
  <c r="E69" i="2" s="1"/>
  <c r="E85" i="4"/>
  <c r="C68" i="1"/>
  <c r="C172" i="1"/>
  <c r="C94" i="1"/>
  <c r="C159" i="1"/>
  <c r="K29" i="1"/>
  <c r="H16" i="1"/>
  <c r="I107" i="1"/>
  <c r="D153" i="3"/>
  <c r="C152" i="4" s="1"/>
  <c r="D6" i="3"/>
  <c r="C5" i="4" s="1"/>
  <c r="E5" i="4" s="1"/>
  <c r="D43" i="3"/>
  <c r="C42" i="4" s="1"/>
  <c r="C151" i="4"/>
  <c r="G113" i="3"/>
  <c r="K164" i="3"/>
  <c r="G142" i="3"/>
  <c r="E43" i="2"/>
  <c r="D4" i="3"/>
  <c r="C3" i="4" s="1"/>
  <c r="E3" i="4" s="1"/>
  <c r="F44" i="3"/>
  <c r="D44" i="3" s="1"/>
  <c r="C43" i="4" s="1"/>
  <c r="I4" i="3"/>
  <c r="C120" i="2"/>
  <c r="E120" i="2" s="1"/>
  <c r="C29" i="2"/>
  <c r="E29" i="2" s="1"/>
  <c r="G112" i="3"/>
  <c r="D113" i="3"/>
  <c r="C112" i="4" s="1"/>
  <c r="E112" i="4" s="1"/>
  <c r="C159" i="2"/>
  <c r="E159" i="2" s="1"/>
  <c r="L4" i="3"/>
  <c r="L5" i="3"/>
  <c r="J6" i="3"/>
  <c r="J7" i="3" s="1"/>
  <c r="C16" i="2"/>
  <c r="E16" i="2" s="1"/>
  <c r="I114" i="3"/>
  <c r="C133" i="2"/>
  <c r="E133" i="2" s="1"/>
  <c r="C185" i="2"/>
  <c r="E185" i="2" s="1"/>
  <c r="C42" i="2"/>
  <c r="E42" i="2" s="1"/>
  <c r="D5" i="3"/>
  <c r="C4" i="4" s="1"/>
  <c r="E4" i="4" s="1"/>
  <c r="C94" i="2"/>
  <c r="E94" i="2" s="1"/>
  <c r="G164" i="3"/>
  <c r="G163" i="3"/>
  <c r="H5" i="3"/>
  <c r="I5" i="3" s="1"/>
  <c r="E169" i="3"/>
  <c r="D169" i="3" s="1"/>
  <c r="C168" i="4" s="1"/>
  <c r="E168" i="4" s="1"/>
  <c r="D114" i="3"/>
  <c r="C113" i="4" s="1"/>
  <c r="E113" i="4" s="1"/>
  <c r="C107" i="2"/>
  <c r="E107" i="2" s="1"/>
  <c r="H166" i="3"/>
  <c r="J112" i="3"/>
  <c r="D112" i="3"/>
  <c r="C111" i="4" s="1"/>
  <c r="E111" i="4" s="1"/>
  <c r="H118" i="3"/>
  <c r="H119" i="3" s="1"/>
  <c r="H120" i="3" s="1"/>
  <c r="H121" i="3" s="1"/>
  <c r="H122" i="3" s="1"/>
  <c r="H123" i="3" s="1"/>
  <c r="H124" i="3" s="1"/>
  <c r="H125" i="3" s="1"/>
  <c r="H126" i="3" s="1"/>
  <c r="H127" i="3" s="1"/>
  <c r="H128" i="3" s="1"/>
  <c r="H129" i="3" s="1"/>
  <c r="H130" i="3" s="1"/>
  <c r="H131" i="3" s="1"/>
  <c r="H132" i="3" s="1"/>
  <c r="H133" i="3" s="1"/>
  <c r="H134" i="3" s="1"/>
  <c r="H135" i="3" s="1"/>
  <c r="H136" i="3" s="1"/>
  <c r="H137" i="3" s="1"/>
  <c r="H138" i="3" s="1"/>
  <c r="H139" i="3" s="1"/>
  <c r="H140" i="3" s="1"/>
  <c r="L122" i="3"/>
  <c r="F121" i="3"/>
  <c r="G15" i="3"/>
  <c r="E115" i="3"/>
  <c r="E116" i="3" s="1"/>
  <c r="D141" i="3"/>
  <c r="C140" i="4" s="1"/>
  <c r="E164" i="2"/>
  <c r="C172" i="2"/>
  <c r="E172" i="2" s="1"/>
  <c r="D119" i="4"/>
  <c r="F143" i="3"/>
  <c r="D142" i="3"/>
  <c r="C141" i="4" s="1"/>
  <c r="D16" i="4"/>
  <c r="D7" i="3"/>
  <c r="C6" i="4" s="1"/>
  <c r="E6" i="4" s="1"/>
  <c r="F8" i="3"/>
  <c r="K115" i="3"/>
  <c r="K116" i="3" s="1"/>
  <c r="J114" i="3"/>
  <c r="C68" i="2"/>
  <c r="E68" i="2" s="1"/>
  <c r="J113" i="3"/>
  <c r="C55" i="2" l="1"/>
  <c r="E55" i="2" s="1"/>
  <c r="C81" i="2"/>
  <c r="E81" i="2" s="1"/>
  <c r="J164" i="3"/>
  <c r="K165" i="3"/>
  <c r="L6" i="3"/>
  <c r="F45" i="3"/>
  <c r="D45" i="3" s="1"/>
  <c r="C44" i="4" s="1"/>
  <c r="G114" i="3"/>
  <c r="I115" i="3"/>
  <c r="J115" i="3"/>
  <c r="G166" i="3"/>
  <c r="H167" i="3"/>
  <c r="J8" i="3"/>
  <c r="L7" i="3"/>
  <c r="H6" i="3"/>
  <c r="I6" i="3" s="1"/>
  <c r="D115" i="3"/>
  <c r="C114" i="4" s="1"/>
  <c r="E114" i="4" s="1"/>
  <c r="K117" i="3"/>
  <c r="J116" i="3"/>
  <c r="D120" i="4"/>
  <c r="E117" i="3"/>
  <c r="D116" i="3"/>
  <c r="C115" i="4" s="1"/>
  <c r="E115" i="4" s="1"/>
  <c r="L123" i="3"/>
  <c r="D143" i="3"/>
  <c r="C142" i="4" s="1"/>
  <c r="F144" i="3"/>
  <c r="D144" i="3" s="1"/>
  <c r="C143" i="4" s="1"/>
  <c r="G16" i="3"/>
  <c r="D17" i="4"/>
  <c r="F9" i="3"/>
  <c r="D8" i="3"/>
  <c r="C7" i="4" s="1"/>
  <c r="E7" i="4" s="1"/>
  <c r="F122" i="3"/>
  <c r="F46" i="3" l="1"/>
  <c r="F47" i="3" s="1"/>
  <c r="H7" i="3"/>
  <c r="H8" i="3" s="1"/>
  <c r="K166" i="3"/>
  <c r="J165" i="3"/>
  <c r="L8" i="3"/>
  <c r="J9" i="3"/>
  <c r="H168" i="3"/>
  <c r="G167" i="3"/>
  <c r="I116" i="3"/>
  <c r="G115" i="3"/>
  <c r="F123" i="3"/>
  <c r="L124" i="3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D9" i="3"/>
  <c r="C8" i="4" s="1"/>
  <c r="E8" i="4" s="1"/>
  <c r="F10" i="3"/>
  <c r="G17" i="3"/>
  <c r="D121" i="4"/>
  <c r="K118" i="3"/>
  <c r="J117" i="3"/>
  <c r="D18" i="4"/>
  <c r="E118" i="3"/>
  <c r="D117" i="3"/>
  <c r="C116" i="4" s="1"/>
  <c r="E116" i="4" s="1"/>
  <c r="D46" i="3" l="1"/>
  <c r="C45" i="4" s="1"/>
  <c r="I7" i="3"/>
  <c r="J166" i="3"/>
  <c r="K167" i="3"/>
  <c r="D47" i="3"/>
  <c r="C46" i="4" s="1"/>
  <c r="F48" i="3"/>
  <c r="I117" i="3"/>
  <c r="G116" i="3"/>
  <c r="G168" i="3"/>
  <c r="H169" i="3"/>
  <c r="G169" i="3" s="1"/>
  <c r="L9" i="3"/>
  <c r="J10" i="3"/>
  <c r="F11" i="3"/>
  <c r="D10" i="3"/>
  <c r="C9" i="4" s="1"/>
  <c r="E9" i="4" s="1"/>
  <c r="G18" i="3"/>
  <c r="H9" i="3"/>
  <c r="I8" i="3"/>
  <c r="E119" i="3"/>
  <c r="D118" i="3"/>
  <c r="C117" i="4" s="1"/>
  <c r="E117" i="4" s="1"/>
  <c r="K119" i="3"/>
  <c r="J118" i="3"/>
  <c r="D19" i="4"/>
  <c r="D122" i="4"/>
  <c r="F124" i="3"/>
  <c r="F125" i="3" s="1"/>
  <c r="F126" i="3" s="1"/>
  <c r="F127" i="3" s="1"/>
  <c r="F128" i="3" s="1"/>
  <c r="F129" i="3" s="1"/>
  <c r="F130" i="3" s="1"/>
  <c r="F131" i="3" s="1"/>
  <c r="F132" i="3" s="1"/>
  <c r="J167" i="3" l="1"/>
  <c r="K168" i="3"/>
  <c r="J11" i="3"/>
  <c r="L10" i="3"/>
  <c r="I118" i="3"/>
  <c r="G117" i="3"/>
  <c r="F49" i="3"/>
  <c r="D48" i="3"/>
  <c r="C47" i="4" s="1"/>
  <c r="D20" i="4"/>
  <c r="G19" i="3"/>
  <c r="F12" i="3"/>
  <c r="D11" i="3"/>
  <c r="C10" i="4" s="1"/>
  <c r="E10" i="4" s="1"/>
  <c r="E120" i="3"/>
  <c r="D119" i="3"/>
  <c r="C118" i="4" s="1"/>
  <c r="E118" i="4" s="1"/>
  <c r="D123" i="4"/>
  <c r="K120" i="3"/>
  <c r="J119" i="3"/>
  <c r="H10" i="3"/>
  <c r="I9" i="3"/>
  <c r="J168" i="3" l="1"/>
  <c r="K169" i="3"/>
  <c r="J169" i="3" s="1"/>
  <c r="D49" i="3"/>
  <c r="C48" i="4" s="1"/>
  <c r="F50" i="3"/>
  <c r="I119" i="3"/>
  <c r="G118" i="3"/>
  <c r="J12" i="3"/>
  <c r="L11" i="3"/>
  <c r="D124" i="4"/>
  <c r="G20" i="3"/>
  <c r="H11" i="3"/>
  <c r="I10" i="3"/>
  <c r="E121" i="3"/>
  <c r="D120" i="3"/>
  <c r="C119" i="4" s="1"/>
  <c r="E119" i="4" s="1"/>
  <c r="K121" i="3"/>
  <c r="J120" i="3"/>
  <c r="D12" i="3"/>
  <c r="C11" i="4" s="1"/>
  <c r="E11" i="4" s="1"/>
  <c r="F13" i="3"/>
  <c r="D21" i="4"/>
  <c r="L12" i="3" l="1"/>
  <c r="J13" i="3"/>
  <c r="I120" i="3"/>
  <c r="G119" i="3"/>
  <c r="D50" i="3"/>
  <c r="C49" i="4" s="1"/>
  <c r="F51" i="3"/>
  <c r="G21" i="3"/>
  <c r="F14" i="3"/>
  <c r="D13" i="3"/>
  <c r="C12" i="4" s="1"/>
  <c r="E12" i="4" s="1"/>
  <c r="E122" i="3"/>
  <c r="D121" i="3"/>
  <c r="C120" i="4" s="1"/>
  <c r="E120" i="4" s="1"/>
  <c r="D22" i="4"/>
  <c r="K122" i="3"/>
  <c r="J121" i="3"/>
  <c r="H12" i="3"/>
  <c r="I11" i="3"/>
  <c r="D125" i="4"/>
  <c r="I121" i="3" l="1"/>
  <c r="G120" i="3"/>
  <c r="D51" i="3"/>
  <c r="C50" i="4" s="1"/>
  <c r="F52" i="3"/>
  <c r="J14" i="3"/>
  <c r="L13" i="3"/>
  <c r="G22" i="3"/>
  <c r="H13" i="3"/>
  <c r="I12" i="3"/>
  <c r="K123" i="3"/>
  <c r="J122" i="3"/>
  <c r="E123" i="3"/>
  <c r="D122" i="3"/>
  <c r="C121" i="4" s="1"/>
  <c r="E121" i="4" s="1"/>
  <c r="D126" i="4"/>
  <c r="D23" i="4"/>
  <c r="F15" i="3"/>
  <c r="D14" i="3"/>
  <c r="C13" i="4" s="1"/>
  <c r="E13" i="4" s="1"/>
  <c r="J15" i="3" l="1"/>
  <c r="L14" i="3"/>
  <c r="F53" i="3"/>
  <c r="D52" i="3"/>
  <c r="C51" i="4" s="1"/>
  <c r="I122" i="3"/>
  <c r="G121" i="3"/>
  <c r="D24" i="4"/>
  <c r="E124" i="3"/>
  <c r="E125" i="3" s="1"/>
  <c r="E126" i="3" s="1"/>
  <c r="E127" i="3" s="1"/>
  <c r="E128" i="3" s="1"/>
  <c r="E129" i="3" s="1"/>
  <c r="E130" i="3" s="1"/>
  <c r="E131" i="3" s="1"/>
  <c r="E132" i="3" s="1"/>
  <c r="D123" i="3"/>
  <c r="H14" i="3"/>
  <c r="I13" i="3"/>
  <c r="F16" i="3"/>
  <c r="D15" i="3"/>
  <c r="C14" i="4" s="1"/>
  <c r="E14" i="4" s="1"/>
  <c r="D127" i="4"/>
  <c r="K124" i="3"/>
  <c r="K125" i="3" s="1"/>
  <c r="K126" i="3" s="1"/>
  <c r="K127" i="3" s="1"/>
  <c r="K128" i="3" s="1"/>
  <c r="K129" i="3" s="1"/>
  <c r="K130" i="3" s="1"/>
  <c r="K131" i="3" s="1"/>
  <c r="K132" i="3" s="1"/>
  <c r="K133" i="3" s="1"/>
  <c r="K134" i="3" s="1"/>
  <c r="K135" i="3" s="1"/>
  <c r="K136" i="3" s="1"/>
  <c r="K137" i="3" s="1"/>
  <c r="K138" i="3" s="1"/>
  <c r="K139" i="3" s="1"/>
  <c r="K140" i="3" s="1"/>
  <c r="J123" i="3"/>
  <c r="J124" i="3" s="1"/>
  <c r="J125" i="3" s="1"/>
  <c r="J126" i="3" s="1"/>
  <c r="J127" i="3" s="1"/>
  <c r="J128" i="3" s="1"/>
  <c r="J129" i="3" s="1"/>
  <c r="J130" i="3" s="1"/>
  <c r="J131" i="3" s="1"/>
  <c r="J132" i="3" s="1"/>
  <c r="J133" i="3" s="1"/>
  <c r="J134" i="3" s="1"/>
  <c r="J135" i="3" s="1"/>
  <c r="J136" i="3" s="1"/>
  <c r="J137" i="3" s="1"/>
  <c r="J138" i="3" s="1"/>
  <c r="J139" i="3" s="1"/>
  <c r="J140" i="3" s="1"/>
  <c r="G23" i="3"/>
  <c r="D53" i="3" l="1"/>
  <c r="C52" i="4" s="1"/>
  <c r="F54" i="3"/>
  <c r="I123" i="3"/>
  <c r="G122" i="3"/>
  <c r="J16" i="3"/>
  <c r="L15" i="3"/>
  <c r="C122" i="4"/>
  <c r="E122" i="4" s="1"/>
  <c r="D124" i="3"/>
  <c r="D128" i="4"/>
  <c r="G24" i="3"/>
  <c r="F17" i="3"/>
  <c r="D16" i="3"/>
  <c r="C15" i="4" s="1"/>
  <c r="E15" i="4" s="1"/>
  <c r="H15" i="3"/>
  <c r="I14" i="3"/>
  <c r="D25" i="4"/>
  <c r="J17" i="3" l="1"/>
  <c r="L16" i="3"/>
  <c r="G123" i="3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I124" i="3"/>
  <c r="I125" i="3" s="1"/>
  <c r="I126" i="3" s="1"/>
  <c r="I127" i="3" s="1"/>
  <c r="I128" i="3" s="1"/>
  <c r="I129" i="3" s="1"/>
  <c r="I130" i="3" s="1"/>
  <c r="I131" i="3" s="1"/>
  <c r="I132" i="3" s="1"/>
  <c r="I133" i="3" s="1"/>
  <c r="I134" i="3" s="1"/>
  <c r="I135" i="3" s="1"/>
  <c r="I136" i="3" s="1"/>
  <c r="I137" i="3" s="1"/>
  <c r="I138" i="3" s="1"/>
  <c r="I139" i="3" s="1"/>
  <c r="I140" i="3" s="1"/>
  <c r="F55" i="3"/>
  <c r="D54" i="3"/>
  <c r="C53" i="4" s="1"/>
  <c r="D26" i="4"/>
  <c r="D129" i="4"/>
  <c r="F18" i="3"/>
  <c r="D17" i="3"/>
  <c r="C16" i="4" s="1"/>
  <c r="E16" i="4" s="1"/>
  <c r="G25" i="3"/>
  <c r="C123" i="4"/>
  <c r="E123" i="4" s="1"/>
  <c r="D125" i="3"/>
  <c r="H16" i="3"/>
  <c r="I15" i="3"/>
  <c r="L17" i="3" l="1"/>
  <c r="J18" i="3"/>
  <c r="F56" i="3"/>
  <c r="D55" i="3"/>
  <c r="C54" i="4" s="1"/>
  <c r="G26" i="3"/>
  <c r="D130" i="4"/>
  <c r="C124" i="4"/>
  <c r="E124" i="4" s="1"/>
  <c r="D126" i="3"/>
  <c r="H17" i="3"/>
  <c r="I16" i="3"/>
  <c r="D18" i="3"/>
  <c r="C17" i="4" s="1"/>
  <c r="E17" i="4" s="1"/>
  <c r="F19" i="3"/>
  <c r="D27" i="4"/>
  <c r="L18" i="3" l="1"/>
  <c r="J19" i="3"/>
  <c r="F57" i="3"/>
  <c r="D56" i="3"/>
  <c r="C55" i="4" s="1"/>
  <c r="D28" i="4"/>
  <c r="H18" i="3"/>
  <c r="I17" i="3"/>
  <c r="F20" i="3"/>
  <c r="D19" i="3"/>
  <c r="C18" i="4" s="1"/>
  <c r="E18" i="4" s="1"/>
  <c r="C125" i="4"/>
  <c r="E125" i="4" s="1"/>
  <c r="D127" i="3"/>
  <c r="D131" i="4"/>
  <c r="G27" i="3"/>
  <c r="F58" i="3" l="1"/>
  <c r="D57" i="3"/>
  <c r="C56" i="4" s="1"/>
  <c r="L19" i="3"/>
  <c r="J20" i="3"/>
  <c r="D20" i="3"/>
  <c r="C19" i="4" s="1"/>
  <c r="E19" i="4" s="1"/>
  <c r="F21" i="3"/>
  <c r="H19" i="3"/>
  <c r="I18" i="3"/>
  <c r="D128" i="3"/>
  <c r="C126" i="4"/>
  <c r="E126" i="4" s="1"/>
  <c r="G28" i="3"/>
  <c r="D132" i="4"/>
  <c r="D29" i="4"/>
  <c r="F59" i="3" l="1"/>
  <c r="D58" i="3"/>
  <c r="C57" i="4" s="1"/>
  <c r="J21" i="3"/>
  <c r="L20" i="3"/>
  <c r="D30" i="4"/>
  <c r="D133" i="4"/>
  <c r="H20" i="3"/>
  <c r="I19" i="3"/>
  <c r="D21" i="3"/>
  <c r="C20" i="4" s="1"/>
  <c r="E20" i="4" s="1"/>
  <c r="F22" i="3"/>
  <c r="G29" i="3"/>
  <c r="C127" i="4"/>
  <c r="E127" i="4" s="1"/>
  <c r="D129" i="3"/>
  <c r="F60" i="3" l="1"/>
  <c r="D59" i="3"/>
  <c r="C58" i="4" s="1"/>
  <c r="J22" i="3"/>
  <c r="L21" i="3"/>
  <c r="H21" i="3"/>
  <c r="I20" i="3"/>
  <c r="D134" i="4"/>
  <c r="C128" i="4"/>
  <c r="E128" i="4" s="1"/>
  <c r="D130" i="3"/>
  <c r="G30" i="3"/>
  <c r="D22" i="3"/>
  <c r="C21" i="4" s="1"/>
  <c r="E21" i="4" s="1"/>
  <c r="F23" i="3"/>
  <c r="D31" i="4"/>
  <c r="F61" i="3" l="1"/>
  <c r="D60" i="3"/>
  <c r="C59" i="4" s="1"/>
  <c r="J23" i="3"/>
  <c r="L22" i="3"/>
  <c r="G31" i="3"/>
  <c r="H22" i="3"/>
  <c r="I21" i="3"/>
  <c r="D135" i="4"/>
  <c r="F24" i="3"/>
  <c r="D23" i="3"/>
  <c r="C22" i="4" s="1"/>
  <c r="E22" i="4" s="1"/>
  <c r="D131" i="3"/>
  <c r="C129" i="4"/>
  <c r="E129" i="4" s="1"/>
  <c r="D32" i="4"/>
  <c r="J24" i="3" l="1"/>
  <c r="L23" i="3"/>
  <c r="F62" i="3"/>
  <c r="D61" i="3"/>
  <c r="C60" i="4" s="1"/>
  <c r="H23" i="3"/>
  <c r="I22" i="3"/>
  <c r="G32" i="3"/>
  <c r="D33" i="4"/>
  <c r="F25" i="3"/>
  <c r="D24" i="3"/>
  <c r="C23" i="4" s="1"/>
  <c r="E23" i="4" s="1"/>
  <c r="C130" i="4"/>
  <c r="E130" i="4" s="1"/>
  <c r="D132" i="3"/>
  <c r="D136" i="4"/>
  <c r="L24" i="3" l="1"/>
  <c r="J25" i="3"/>
  <c r="D62" i="3"/>
  <c r="C61" i="4" s="1"/>
  <c r="F63" i="3"/>
  <c r="D137" i="4"/>
  <c r="D34" i="4"/>
  <c r="H24" i="3"/>
  <c r="I23" i="3"/>
  <c r="D133" i="3"/>
  <c r="C131" i="4"/>
  <c r="E131" i="4" s="1"/>
  <c r="G33" i="3"/>
  <c r="D25" i="3"/>
  <c r="C24" i="4" s="1"/>
  <c r="E24" i="4" s="1"/>
  <c r="F26" i="3"/>
  <c r="F64" i="3" l="1"/>
  <c r="D63" i="3"/>
  <c r="C62" i="4" s="1"/>
  <c r="L25" i="3"/>
  <c r="J26" i="3"/>
  <c r="G34" i="3"/>
  <c r="H25" i="3"/>
  <c r="I24" i="3"/>
  <c r="D138" i="4"/>
  <c r="F27" i="3"/>
  <c r="D26" i="3"/>
  <c r="C25" i="4" s="1"/>
  <c r="E25" i="4" s="1"/>
  <c r="C132" i="4"/>
  <c r="E132" i="4" s="1"/>
  <c r="D134" i="3"/>
  <c r="D35" i="4"/>
  <c r="D64" i="3" l="1"/>
  <c r="C63" i="4" s="1"/>
  <c r="F65" i="3"/>
  <c r="L26" i="3"/>
  <c r="J27" i="3"/>
  <c r="D139" i="4"/>
  <c r="G35" i="3"/>
  <c r="D135" i="3"/>
  <c r="C133" i="4"/>
  <c r="E133" i="4" s="1"/>
  <c r="D36" i="4"/>
  <c r="D27" i="3"/>
  <c r="C26" i="4" s="1"/>
  <c r="E26" i="4" s="1"/>
  <c r="F28" i="3"/>
  <c r="H26" i="3"/>
  <c r="I25" i="3"/>
  <c r="L27" i="3" l="1"/>
  <c r="J28" i="3"/>
  <c r="F66" i="3"/>
  <c r="D65" i="3"/>
  <c r="C64" i="4" s="1"/>
  <c r="D28" i="3"/>
  <c r="C27" i="4" s="1"/>
  <c r="E27" i="4" s="1"/>
  <c r="F29" i="3"/>
  <c r="G36" i="3"/>
  <c r="H27" i="3"/>
  <c r="I26" i="3"/>
  <c r="D37" i="4"/>
  <c r="C134" i="4"/>
  <c r="E134" i="4" s="1"/>
  <c r="D136" i="3"/>
  <c r="D140" i="4"/>
  <c r="D66" i="3" l="1"/>
  <c r="C65" i="4" s="1"/>
  <c r="F67" i="3"/>
  <c r="J29" i="3"/>
  <c r="L28" i="3"/>
  <c r="D141" i="4"/>
  <c r="E140" i="4"/>
  <c r="G37" i="3"/>
  <c r="H28" i="3"/>
  <c r="I27" i="3"/>
  <c r="D38" i="4"/>
  <c r="D137" i="3"/>
  <c r="C135" i="4"/>
  <c r="E135" i="4" s="1"/>
  <c r="F30" i="3"/>
  <c r="D29" i="3"/>
  <c r="C28" i="4" s="1"/>
  <c r="E28" i="4" s="1"/>
  <c r="J30" i="3" l="1"/>
  <c r="L29" i="3"/>
  <c r="D67" i="3"/>
  <c r="C66" i="4" s="1"/>
  <c r="F68" i="3"/>
  <c r="D138" i="3"/>
  <c r="C136" i="4"/>
  <c r="E136" i="4" s="1"/>
  <c r="D142" i="4"/>
  <c r="E141" i="4"/>
  <c r="G38" i="3"/>
  <c r="H29" i="3"/>
  <c r="I28" i="3"/>
  <c r="F31" i="3"/>
  <c r="D30" i="3"/>
  <c r="C29" i="4" s="1"/>
  <c r="E29" i="4" s="1"/>
  <c r="D39" i="4"/>
  <c r="L30" i="3" l="1"/>
  <c r="J31" i="3"/>
  <c r="D68" i="3"/>
  <c r="C67" i="4" s="1"/>
  <c r="F69" i="3"/>
  <c r="D40" i="4"/>
  <c r="G39" i="3"/>
  <c r="F32" i="3"/>
  <c r="D31" i="3"/>
  <c r="C30" i="4" s="1"/>
  <c r="E30" i="4" s="1"/>
  <c r="H30" i="3"/>
  <c r="I29" i="3"/>
  <c r="D143" i="4"/>
  <c r="E142" i="4"/>
  <c r="C137" i="4"/>
  <c r="E137" i="4" s="1"/>
  <c r="D139" i="3"/>
  <c r="F70" i="3" l="1"/>
  <c r="D69" i="3"/>
  <c r="C68" i="4" s="1"/>
  <c r="L31" i="3"/>
  <c r="J32" i="3"/>
  <c r="H31" i="3"/>
  <c r="I30" i="3"/>
  <c r="D140" i="3"/>
  <c r="C139" i="4" s="1"/>
  <c r="E139" i="4" s="1"/>
  <c r="C138" i="4"/>
  <c r="E138" i="4" s="1"/>
  <c r="D144" i="4"/>
  <c r="E143" i="4"/>
  <c r="F33" i="3"/>
  <c r="D32" i="3"/>
  <c r="C31" i="4" s="1"/>
  <c r="E31" i="4" s="1"/>
  <c r="G40" i="3"/>
  <c r="D41" i="4"/>
  <c r="L32" i="3" l="1"/>
  <c r="J33" i="3"/>
  <c r="F71" i="3"/>
  <c r="D70" i="3"/>
  <c r="C69" i="4" s="1"/>
  <c r="E41" i="4"/>
  <c r="D42" i="4"/>
  <c r="G41" i="3"/>
  <c r="D145" i="4"/>
  <c r="E144" i="4"/>
  <c r="H32" i="3"/>
  <c r="I31" i="3"/>
  <c r="D33" i="3"/>
  <c r="C32" i="4" s="1"/>
  <c r="E32" i="4" s="1"/>
  <c r="F34" i="3"/>
  <c r="F72" i="3" l="1"/>
  <c r="D71" i="3"/>
  <c r="C70" i="4" s="1"/>
  <c r="J34" i="3"/>
  <c r="L33" i="3"/>
  <c r="D146" i="4"/>
  <c r="E145" i="4"/>
  <c r="F35" i="3"/>
  <c r="D34" i="3"/>
  <c r="C33" i="4" s="1"/>
  <c r="E33" i="4" s="1"/>
  <c r="G42" i="3"/>
  <c r="G43" i="3" s="1"/>
  <c r="G44" i="3" s="1"/>
  <c r="D43" i="4"/>
  <c r="E42" i="4"/>
  <c r="H33" i="3"/>
  <c r="I32" i="3"/>
  <c r="D72" i="3" l="1"/>
  <c r="C71" i="4" s="1"/>
  <c r="F73" i="3"/>
  <c r="J35" i="3"/>
  <c r="L34" i="3"/>
  <c r="G45" i="3"/>
  <c r="I44" i="3"/>
  <c r="D44" i="4"/>
  <c r="E43" i="4"/>
  <c r="F36" i="3"/>
  <c r="D35" i="3"/>
  <c r="C34" i="4" s="1"/>
  <c r="E34" i="4" s="1"/>
  <c r="H34" i="3"/>
  <c r="I33" i="3"/>
  <c r="D147" i="4"/>
  <c r="E146" i="4"/>
  <c r="J36" i="3" l="1"/>
  <c r="L35" i="3"/>
  <c r="D73" i="3"/>
  <c r="C72" i="4" s="1"/>
  <c r="F74" i="3"/>
  <c r="D45" i="4"/>
  <c r="E44" i="4"/>
  <c r="E147" i="4"/>
  <c r="D148" i="4"/>
  <c r="H35" i="3"/>
  <c r="I34" i="3"/>
  <c r="D36" i="3"/>
  <c r="C35" i="4" s="1"/>
  <c r="E35" i="4" s="1"/>
  <c r="F37" i="3"/>
  <c r="G46" i="3"/>
  <c r="I45" i="3"/>
  <c r="J37" i="3" l="1"/>
  <c r="L36" i="3"/>
  <c r="F75" i="3"/>
  <c r="D74" i="3"/>
  <c r="C73" i="4" s="1"/>
  <c r="H36" i="3"/>
  <c r="I35" i="3"/>
  <c r="E148" i="4"/>
  <c r="D149" i="4"/>
  <c r="D46" i="4"/>
  <c r="E45" i="4"/>
  <c r="G47" i="3"/>
  <c r="I46" i="3"/>
  <c r="F38" i="3"/>
  <c r="D37" i="3"/>
  <c r="C36" i="4" s="1"/>
  <c r="E36" i="4" s="1"/>
  <c r="J38" i="3" l="1"/>
  <c r="L37" i="3"/>
  <c r="F76" i="3"/>
  <c r="D75" i="3"/>
  <c r="C74" i="4" s="1"/>
  <c r="F39" i="3"/>
  <c r="D38" i="3"/>
  <c r="C37" i="4" s="1"/>
  <c r="E37" i="4" s="1"/>
  <c r="D47" i="4"/>
  <c r="E46" i="4"/>
  <c r="G48" i="3"/>
  <c r="I47" i="3"/>
  <c r="H37" i="3"/>
  <c r="I36" i="3"/>
  <c r="D150" i="4"/>
  <c r="E149" i="4"/>
  <c r="L38" i="3" l="1"/>
  <c r="J39" i="3"/>
  <c r="F77" i="3"/>
  <c r="D76" i="3"/>
  <c r="C75" i="4" s="1"/>
  <c r="H38" i="3"/>
  <c r="I37" i="3"/>
  <c r="G49" i="3"/>
  <c r="I48" i="3"/>
  <c r="D151" i="4"/>
  <c r="E150" i="4"/>
  <c r="D48" i="4"/>
  <c r="E47" i="4"/>
  <c r="D39" i="3"/>
  <c r="C38" i="4" s="1"/>
  <c r="E38" i="4" s="1"/>
  <c r="F40" i="3"/>
  <c r="F78" i="3" l="1"/>
  <c r="D77" i="3"/>
  <c r="C76" i="4" s="1"/>
  <c r="J40" i="3"/>
  <c r="L39" i="3"/>
  <c r="D152" i="4"/>
  <c r="E151" i="4"/>
  <c r="H39" i="3"/>
  <c r="I38" i="3"/>
  <c r="I49" i="3"/>
  <c r="G50" i="3"/>
  <c r="D49" i="4"/>
  <c r="E48" i="4"/>
  <c r="F41" i="3"/>
  <c r="D41" i="3" s="1"/>
  <c r="C40" i="4" s="1"/>
  <c r="E40" i="4" s="1"/>
  <c r="D40" i="3"/>
  <c r="C39" i="4" s="1"/>
  <c r="E39" i="4" s="1"/>
  <c r="F79" i="3" l="1"/>
  <c r="D78" i="3"/>
  <c r="C77" i="4" s="1"/>
  <c r="J41" i="3"/>
  <c r="L40" i="3"/>
  <c r="D50" i="4"/>
  <c r="E49" i="4"/>
  <c r="H40" i="3"/>
  <c r="I39" i="3"/>
  <c r="D153" i="4"/>
  <c r="E152" i="4"/>
  <c r="I50" i="3"/>
  <c r="G51" i="3"/>
  <c r="J42" i="3" l="1"/>
  <c r="L41" i="3"/>
  <c r="D79" i="3"/>
  <c r="C78" i="4" s="1"/>
  <c r="F80" i="3"/>
  <c r="G52" i="3"/>
  <c r="I51" i="3"/>
  <c r="H41" i="3"/>
  <c r="I41" i="3" s="1"/>
  <c r="I40" i="3"/>
  <c r="D51" i="4"/>
  <c r="E50" i="4"/>
  <c r="E153" i="4"/>
  <c r="D154" i="4"/>
  <c r="L42" i="3" l="1"/>
  <c r="J43" i="3"/>
  <c r="F81" i="3"/>
  <c r="D80" i="3"/>
  <c r="C79" i="4" s="1"/>
  <c r="D155" i="4"/>
  <c r="E154" i="4"/>
  <c r="D52" i="4"/>
  <c r="E51" i="4"/>
  <c r="G53" i="3"/>
  <c r="I52" i="3"/>
  <c r="D81" i="3" l="1"/>
  <c r="C80" i="4" s="1"/>
  <c r="F82" i="3"/>
  <c r="D82" i="3" s="1"/>
  <c r="C81" i="4" s="1"/>
  <c r="J44" i="3"/>
  <c r="L43" i="3"/>
  <c r="G54" i="3"/>
  <c r="I53" i="3"/>
  <c r="D53" i="4"/>
  <c r="E52" i="4"/>
  <c r="D156" i="4"/>
  <c r="E155" i="4"/>
  <c r="J45" i="3" l="1"/>
  <c r="L44" i="3"/>
  <c r="D157" i="4"/>
  <c r="E156" i="4"/>
  <c r="I54" i="3"/>
  <c r="G55" i="3"/>
  <c r="D54" i="4"/>
  <c r="E53" i="4"/>
  <c r="L45" i="3" l="1"/>
  <c r="J46" i="3"/>
  <c r="D55" i="4"/>
  <c r="E54" i="4"/>
  <c r="I55" i="3"/>
  <c r="G56" i="3"/>
  <c r="E157" i="4"/>
  <c r="D158" i="4"/>
  <c r="J47" i="3" l="1"/>
  <c r="L46" i="3"/>
  <c r="G57" i="3"/>
  <c r="I56" i="3"/>
  <c r="D159" i="4"/>
  <c r="E158" i="4"/>
  <c r="D56" i="4"/>
  <c r="E55" i="4"/>
  <c r="L47" i="3" l="1"/>
  <c r="J48" i="3"/>
  <c r="D57" i="4"/>
  <c r="E56" i="4"/>
  <c r="D160" i="4"/>
  <c r="E159" i="4"/>
  <c r="G58" i="3"/>
  <c r="I57" i="3"/>
  <c r="J49" i="3" l="1"/>
  <c r="L48" i="3"/>
  <c r="I58" i="3"/>
  <c r="G59" i="3"/>
  <c r="D161" i="4"/>
  <c r="E161" i="4" s="1"/>
  <c r="E160" i="4"/>
  <c r="D58" i="4"/>
  <c r="E57" i="4"/>
  <c r="L49" i="3" l="1"/>
  <c r="J50" i="3"/>
  <c r="I59" i="3"/>
  <c r="G60" i="3"/>
  <c r="D59" i="4"/>
  <c r="E58" i="4"/>
  <c r="L50" i="3" l="1"/>
  <c r="J51" i="3"/>
  <c r="G61" i="3"/>
  <c r="I60" i="3"/>
  <c r="D60" i="4"/>
  <c r="E59" i="4"/>
  <c r="J52" i="3" l="1"/>
  <c r="L51" i="3"/>
  <c r="G62" i="3"/>
  <c r="I61" i="3"/>
  <c r="D61" i="4"/>
  <c r="E60" i="4"/>
  <c r="J53" i="3" l="1"/>
  <c r="L52" i="3"/>
  <c r="G63" i="3"/>
  <c r="I62" i="3"/>
  <c r="D62" i="4"/>
  <c r="E61" i="4"/>
  <c r="L53" i="3" l="1"/>
  <c r="J54" i="3"/>
  <c r="I63" i="3"/>
  <c r="G64" i="3"/>
  <c r="D63" i="4"/>
  <c r="E62" i="4"/>
  <c r="J55" i="3" l="1"/>
  <c r="L54" i="3"/>
  <c r="I64" i="3"/>
  <c r="I65" i="3" s="1"/>
  <c r="G65" i="3"/>
  <c r="G66" i="3" s="1"/>
  <c r="D64" i="4"/>
  <c r="E63" i="4"/>
  <c r="J56" i="3" l="1"/>
  <c r="L55" i="3"/>
  <c r="G67" i="3"/>
  <c r="I66" i="3"/>
  <c r="D65" i="4"/>
  <c r="E64" i="4"/>
  <c r="J57" i="3" l="1"/>
  <c r="L56" i="3"/>
  <c r="D66" i="4"/>
  <c r="E65" i="4"/>
  <c r="G68" i="3"/>
  <c r="I67" i="3"/>
  <c r="L57" i="3" l="1"/>
  <c r="J58" i="3"/>
  <c r="I68" i="3"/>
  <c r="G69" i="3"/>
  <c r="D67" i="4"/>
  <c r="E66" i="4"/>
  <c r="L58" i="3" l="1"/>
  <c r="J59" i="3"/>
  <c r="G70" i="3"/>
  <c r="I69" i="3"/>
  <c r="D68" i="4"/>
  <c r="E67" i="4"/>
  <c r="J60" i="3" l="1"/>
  <c r="L59" i="3"/>
  <c r="D69" i="4"/>
  <c r="E68" i="4"/>
  <c r="G71" i="3"/>
  <c r="I70" i="3"/>
  <c r="J61" i="3" l="1"/>
  <c r="L60" i="3"/>
  <c r="G72" i="3"/>
  <c r="I71" i="3"/>
  <c r="D70" i="4"/>
  <c r="E69" i="4"/>
  <c r="L61" i="3" l="1"/>
  <c r="J62" i="3"/>
  <c r="I72" i="3"/>
  <c r="G73" i="3"/>
  <c r="D71" i="4"/>
  <c r="E70" i="4"/>
  <c r="J63" i="3" l="1"/>
  <c r="L62" i="3"/>
  <c r="I73" i="3"/>
  <c r="G74" i="3"/>
  <c r="D72" i="4"/>
  <c r="E71" i="4"/>
  <c r="L63" i="3" l="1"/>
  <c r="J64" i="3"/>
  <c r="D73" i="4"/>
  <c r="E72" i="4"/>
  <c r="G75" i="3"/>
  <c r="I74" i="3"/>
  <c r="J65" i="3" l="1"/>
  <c r="J66" i="3" s="1"/>
  <c r="L64" i="3"/>
  <c r="L65" i="3" s="1"/>
  <c r="G76" i="3"/>
  <c r="I75" i="3"/>
  <c r="D74" i="4"/>
  <c r="E73" i="4"/>
  <c r="L66" i="3" l="1"/>
  <c r="J67" i="3"/>
  <c r="D75" i="4"/>
  <c r="E74" i="4"/>
  <c r="I76" i="3"/>
  <c r="G77" i="3"/>
  <c r="L67" i="3" l="1"/>
  <c r="J68" i="3"/>
  <c r="D76" i="4"/>
  <c r="E75" i="4"/>
  <c r="I77" i="3"/>
  <c r="G78" i="3"/>
  <c r="L68" i="3" l="1"/>
  <c r="J69" i="3"/>
  <c r="D77" i="4"/>
  <c r="E76" i="4"/>
  <c r="I78" i="3"/>
  <c r="G79" i="3"/>
  <c r="J70" i="3" l="1"/>
  <c r="L69" i="3"/>
  <c r="I79" i="3"/>
  <c r="G80" i="3"/>
  <c r="D78" i="4"/>
  <c r="E77" i="4"/>
  <c r="J71" i="3" l="1"/>
  <c r="L70" i="3"/>
  <c r="G81" i="3"/>
  <c r="I80" i="3"/>
  <c r="D79" i="4"/>
  <c r="E78" i="4"/>
  <c r="L71" i="3" l="1"/>
  <c r="J72" i="3"/>
  <c r="D80" i="4"/>
  <c r="E79" i="4"/>
  <c r="I81" i="3"/>
  <c r="G82" i="3"/>
  <c r="I82" i="3" s="1"/>
  <c r="J73" i="3" l="1"/>
  <c r="L72" i="3"/>
  <c r="D81" i="4"/>
  <c r="E81" i="4" s="1"/>
  <c r="E80" i="4"/>
  <c r="J74" i="3" l="1"/>
  <c r="L73" i="3"/>
  <c r="J75" i="3" l="1"/>
  <c r="L74" i="3"/>
  <c r="L75" i="3" l="1"/>
  <c r="J76" i="3"/>
  <c r="L76" i="3" l="1"/>
  <c r="J77" i="3"/>
  <c r="J78" i="3" l="1"/>
  <c r="L77" i="3"/>
  <c r="J79" i="3" l="1"/>
  <c r="L78" i="3"/>
  <c r="J80" i="3" l="1"/>
  <c r="L79" i="3"/>
  <c r="J81" i="3" l="1"/>
  <c r="L80" i="3"/>
  <c r="J82" i="3" l="1"/>
  <c r="L82" i="3" s="1"/>
  <c r="L81" i="3"/>
</calcChain>
</file>

<file path=xl/sharedStrings.xml><?xml version="1.0" encoding="utf-8"?>
<sst xmlns="http://schemas.openxmlformats.org/spreadsheetml/2006/main" count="875" uniqueCount="50">
  <si>
    <t>Количество умерших от СПИД</t>
  </si>
  <si>
    <t>Год</t>
  </si>
  <si>
    <t>Месяц</t>
  </si>
  <si>
    <t>Дети</t>
  </si>
  <si>
    <t>Всего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</si>
  <si>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</si>
  <si>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</si>
  <si>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</si>
  <si>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</si>
  <si>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</si>
  <si>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</si>
  <si>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</si>
  <si>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</si>
  <si>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</si>
  <si>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</si>
  <si>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</si>
  <si>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</si>
  <si>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Взрослые</t>
  </si>
  <si>
    <t>Количество новых случаев среди взрослых</t>
  </si>
  <si>
    <t>Из них ПИН</t>
  </si>
  <si>
    <t>%</t>
  </si>
  <si>
    <t>Количество официально зарегистрированных случаев ВИЧ-инфекции</t>
  </si>
  <si>
    <t>Количество случаев заболевания СПИД</t>
  </si>
  <si>
    <t>Общее количество случаев среди взрослых</t>
  </si>
  <si>
    <t>Total</t>
  </si>
  <si>
    <t>Кол-во случаев ВИЧ-инфекции по данным сероэпидемиологи-ческого мониторинга (*ежеквартальное обновление)</t>
  </si>
  <si>
    <t>Без урахування даних Донецької області з січня 2015 року, АР Крим та м.Севастополь - з квітня 2014</t>
  </si>
  <si>
    <t>Рiк</t>
  </si>
  <si>
    <t>Мiсяць</t>
  </si>
  <si>
    <t>Дорослi</t>
  </si>
  <si>
    <t>Дiти</t>
  </si>
  <si>
    <t>Всього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</si>
  <si>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</si>
  <si>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</si>
  <si>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</si>
  <si>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</si>
  <si>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</si>
  <si>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</si>
  <si>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</si>
  <si>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</si>
  <si>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</si>
  <si>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</si>
  <si>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</si>
  <si>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</si>
  <si>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2019*</t>
  </si>
  <si>
    <t>Кiлькiсть офiцiйно зареєстрованих нових випадкiв ВIЛ-iнфекцiї*</t>
  </si>
  <si>
    <t>Кiлькiсть нових випадкiв СНIД*</t>
  </si>
  <si>
    <t>Кiлькiсть померлих вiд СНIД*</t>
  </si>
  <si>
    <t xml:space="preserve">серпень </t>
  </si>
  <si>
    <t>* без урахування 1) кількості дітей, у яких діагноз ВІЛ-інфекції в стадії підтвердження; 2)
даних АР Крим з 2014 року та частини території проведення антитерористичної операції з 2015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</si>
</sst>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  <charset val="204"/>
    </font>
    <font>
      <b/>
      <sz val="1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EBC1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2" borderId="3" xfId="0" applyFill="1" applyBorder="1"/>
    <xf numFmtId="3" fontId="0" fillId="0" borderId="0" xfId="0" applyNumberForma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wrapText="1"/>
    </xf>
    <xf numFmtId="0" fontId="3" fillId="0" borderId="0" xfId="0" applyFont="1" applyAlignment="1">
      <alignment horizontal="right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0" borderId="9" xfId="0" applyFont="1" applyBorder="1"/>
    <xf numFmtId="0" fontId="2" fillId="3" borderId="9" xfId="0" applyFont="1" applyFill="1" applyBorder="1"/>
    <xf numFmtId="3" fontId="2" fillId="0" borderId="9" xfId="0" applyNumberFormat="1" applyFont="1" applyBorder="1"/>
    <xf numFmtId="0" fontId="0" fillId="0" borderId="9" xfId="0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14" xfId="0" applyBorder="1"/>
    <xf numFmtId="0" fontId="2" fillId="3" borderId="10" xfId="0" applyFont="1" applyFill="1" applyBorder="1"/>
    <xf numFmtId="0" fontId="2" fillId="0" borderId="15" xfId="0" applyFont="1" applyBorder="1"/>
    <xf numFmtId="0" fontId="2" fillId="3" borderId="16" xfId="0" applyFont="1" applyFill="1" applyBorder="1"/>
    <xf numFmtId="0" fontId="2" fillId="0" borderId="13" xfId="0" applyFont="1" applyBorder="1"/>
    <xf numFmtId="0" fontId="2" fillId="3" borderId="17" xfId="0" applyFont="1" applyFill="1" applyBorder="1"/>
    <xf numFmtId="0" fontId="0" fillId="0" borderId="13" xfId="0" applyBorder="1"/>
    <xf numFmtId="0" fontId="0" fillId="0" borderId="18" xfId="0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3" borderId="20" xfId="0" applyFont="1" applyFill="1" applyBorder="1"/>
    <xf numFmtId="0" fontId="2" fillId="0" borderId="22" xfId="0" applyFont="1" applyBorder="1"/>
    <xf numFmtId="0" fontId="2" fillId="3" borderId="23" xfId="0" applyFont="1" applyFill="1" applyBorder="1"/>
    <xf numFmtId="0" fontId="2" fillId="0" borderId="24" xfId="0" applyFont="1" applyBorder="1"/>
    <xf numFmtId="0" fontId="0" fillId="0" borderId="24" xfId="0" applyBorder="1"/>
    <xf numFmtId="0" fontId="2" fillId="0" borderId="18" xfId="0" applyFont="1" applyBorder="1"/>
    <xf numFmtId="0" fontId="2" fillId="0" borderId="14" xfId="0" applyFont="1" applyBorder="1"/>
    <xf numFmtId="0" fontId="2" fillId="3" borderId="12" xfId="0" applyFont="1" applyFill="1" applyBorder="1"/>
    <xf numFmtId="0" fontId="0" fillId="0" borderId="12" xfId="0" applyBorder="1"/>
    <xf numFmtId="0" fontId="2" fillId="3" borderId="14" xfId="0" applyFont="1" applyFill="1" applyBorder="1"/>
    <xf numFmtId="0" fontId="0" fillId="0" borderId="15" xfId="0" applyBorder="1"/>
    <xf numFmtId="10" fontId="0" fillId="3" borderId="9" xfId="1" applyNumberFormat="1" applyFont="1" applyFill="1" applyBorder="1"/>
    <xf numFmtId="10" fontId="0" fillId="3" borderId="16" xfId="1" applyNumberFormat="1" applyFont="1" applyFill="1" applyBorder="1"/>
    <xf numFmtId="10" fontId="0" fillId="3" borderId="17" xfId="1" applyNumberFormat="1" applyFont="1" applyFill="1" applyBorder="1"/>
    <xf numFmtId="10" fontId="0" fillId="3" borderId="25" xfId="1" applyNumberFormat="1" applyFont="1" applyFill="1" applyBorder="1"/>
    <xf numFmtId="0" fontId="0" fillId="0" borderId="19" xfId="0" applyBorder="1"/>
    <xf numFmtId="10" fontId="0" fillId="3" borderId="19" xfId="1" applyNumberFormat="1" applyFont="1" applyFill="1" applyBorder="1"/>
    <xf numFmtId="0" fontId="0" fillId="0" borderId="10" xfId="0" applyBorder="1"/>
    <xf numFmtId="0" fontId="0" fillId="0" borderId="20" xfId="0" applyBorder="1"/>
    <xf numFmtId="0" fontId="0" fillId="0" borderId="26" xfId="0" applyBorder="1"/>
    <xf numFmtId="0" fontId="0" fillId="0" borderId="27" xfId="0" applyBorder="1"/>
    <xf numFmtId="0" fontId="0" fillId="3" borderId="11" xfId="0" applyFill="1" applyBorder="1"/>
    <xf numFmtId="0" fontId="0" fillId="3" borderId="21" xfId="0" applyFill="1" applyBorder="1"/>
    <xf numFmtId="0" fontId="0" fillId="3" borderId="28" xfId="0" applyFill="1" applyBorder="1"/>
    <xf numFmtId="0" fontId="0" fillId="3" borderId="29" xfId="0" applyFill="1" applyBorder="1"/>
    <xf numFmtId="0" fontId="0" fillId="0" borderId="30" xfId="0" applyBorder="1"/>
    <xf numFmtId="0" fontId="0" fillId="0" borderId="31" xfId="0" applyBorder="1"/>
    <xf numFmtId="0" fontId="0" fillId="0" borderId="6" xfId="0" applyBorder="1"/>
    <xf numFmtId="0" fontId="0" fillId="0" borderId="32" xfId="0" applyBorder="1"/>
    <xf numFmtId="0" fontId="0" fillId="2" borderId="33" xfId="0" applyFill="1" applyBorder="1" applyAlignment="1">
      <alignment wrapText="1"/>
    </xf>
    <xf numFmtId="0" fontId="0" fillId="2" borderId="34" xfId="0" applyFill="1" applyBorder="1" applyAlignment="1">
      <alignment wrapText="1"/>
    </xf>
    <xf numFmtId="0" fontId="0" fillId="2" borderId="5" xfId="0" applyFill="1" applyBorder="1"/>
    <xf numFmtId="3" fontId="2" fillId="3" borderId="9" xfId="0" applyNumberFormat="1" applyFont="1" applyFill="1" applyBorder="1"/>
    <xf numFmtId="0" fontId="0" fillId="2" borderId="4" xfId="0" applyFill="1" applyBorder="1"/>
    <xf numFmtId="3" fontId="0" fillId="3" borderId="9" xfId="0" applyNumberFormat="1" applyFill="1" applyBorder="1"/>
    <xf numFmtId="3" fontId="2" fillId="0" borderId="19" xfId="0" applyNumberFormat="1" applyFont="1" applyBorder="1"/>
    <xf numFmtId="3" fontId="2" fillId="3" borderId="19" xfId="0" applyNumberFormat="1" applyFont="1" applyFill="1" applyBorder="1"/>
    <xf numFmtId="3" fontId="2" fillId="0" borderId="12" xfId="0" applyNumberFormat="1" applyFont="1" applyBorder="1"/>
    <xf numFmtId="3" fontId="2" fillId="3" borderId="12" xfId="0" applyNumberFormat="1" applyFont="1" applyFill="1" applyBorder="1"/>
    <xf numFmtId="3" fontId="2" fillId="3" borderId="16" xfId="0" applyNumberFormat="1" applyFont="1" applyFill="1" applyBorder="1"/>
    <xf numFmtId="3" fontId="2" fillId="3" borderId="17" xfId="0" applyNumberFormat="1" applyFont="1" applyFill="1" applyBorder="1"/>
    <xf numFmtId="3" fontId="2" fillId="0" borderId="14" xfId="0" applyNumberFormat="1" applyFont="1" applyBorder="1"/>
    <xf numFmtId="3" fontId="2" fillId="3" borderId="14" xfId="0" applyNumberFormat="1" applyFont="1" applyFill="1" applyBorder="1"/>
    <xf numFmtId="3" fontId="2" fillId="3" borderId="25" xfId="0" applyNumberFormat="1" applyFont="1" applyFill="1" applyBorder="1"/>
    <xf numFmtId="3" fontId="0" fillId="3" borderId="19" xfId="0" applyNumberFormat="1" applyFill="1" applyBorder="1"/>
    <xf numFmtId="3" fontId="0" fillId="3" borderId="12" xfId="0" applyNumberFormat="1" applyFill="1" applyBorder="1"/>
    <xf numFmtId="3" fontId="0" fillId="3" borderId="14" xfId="0" applyNumberFormat="1" applyFill="1" applyBorder="1"/>
    <xf numFmtId="0" fontId="0" fillId="0" borderId="11" xfId="0" applyBorder="1"/>
    <xf numFmtId="0" fontId="2" fillId="4" borderId="17" xfId="0" applyFont="1" applyFill="1" applyBorder="1"/>
    <xf numFmtId="0" fontId="0" fillId="4" borderId="11" xfId="0" applyFill="1" applyBorder="1"/>
    <xf numFmtId="10" fontId="0" fillId="4" borderId="17" xfId="1" applyNumberFormat="1" applyFont="1" applyFill="1" applyBorder="1"/>
    <xf numFmtId="3" fontId="2" fillId="4" borderId="9" xfId="0" applyNumberFormat="1" applyFont="1" applyFill="1" applyBorder="1"/>
    <xf numFmtId="0" fontId="2" fillId="4" borderId="9" xfId="0" applyFont="1" applyFill="1" applyBorder="1"/>
    <xf numFmtId="3" fontId="2" fillId="4" borderId="17" xfId="0" applyNumberFormat="1" applyFont="1" applyFill="1" applyBorder="1"/>
    <xf numFmtId="3" fontId="0" fillId="4" borderId="9" xfId="0" applyNumberFormat="1" applyFill="1" applyBorder="1"/>
    <xf numFmtId="0" fontId="2" fillId="0" borderId="35" xfId="0" applyFont="1" applyBorder="1"/>
    <xf numFmtId="0" fontId="2" fillId="3" borderId="36" xfId="0" applyFont="1" applyFill="1" applyBorder="1"/>
    <xf numFmtId="0" fontId="2" fillId="0" borderId="29" xfId="0" applyFont="1" applyBorder="1"/>
    <xf numFmtId="0" fontId="2" fillId="3" borderId="37" xfId="0" applyFont="1" applyFill="1" applyBorder="1"/>
    <xf numFmtId="0" fontId="0" fillId="0" borderId="29" xfId="0" applyBorder="1"/>
    <xf numFmtId="0" fontId="0" fillId="0" borderId="35" xfId="0" applyBorder="1"/>
    <xf numFmtId="0" fontId="0" fillId="0" borderId="38" xfId="0" applyBorder="1"/>
    <xf numFmtId="10" fontId="0" fillId="3" borderId="23" xfId="1" applyNumberFormat="1" applyFont="1" applyFill="1" applyBorder="1"/>
    <xf numFmtId="0" fontId="0" fillId="0" borderId="37" xfId="0" applyBorder="1"/>
    <xf numFmtId="10" fontId="0" fillId="3" borderId="24" xfId="1" applyNumberFormat="1" applyFont="1" applyFill="1" applyBorder="1"/>
    <xf numFmtId="0" fontId="0" fillId="0" borderId="4" xfId="0" applyBorder="1"/>
    <xf numFmtId="0" fontId="0" fillId="3" borderId="39" xfId="0" applyFill="1" applyBorder="1"/>
    <xf numFmtId="0" fontId="0" fillId="0" borderId="40" xfId="0" applyBorder="1"/>
    <xf numFmtId="10" fontId="0" fillId="3" borderId="41" xfId="1" applyNumberFormat="1" applyFont="1" applyFill="1" applyBorder="1"/>
    <xf numFmtId="0" fontId="0" fillId="5" borderId="42" xfId="0" applyFill="1" applyBorder="1"/>
    <xf numFmtId="0" fontId="0" fillId="5" borderId="43" xfId="0" applyFill="1" applyBorder="1"/>
    <xf numFmtId="0" fontId="0" fillId="5" borderId="44" xfId="0" applyFill="1" applyBorder="1"/>
    <xf numFmtId="0" fontId="0" fillId="5" borderId="25" xfId="0" applyFill="1" applyBorder="1"/>
    <xf numFmtId="10" fontId="0" fillId="5" borderId="25" xfId="1" applyNumberFormat="1" applyFont="1" applyFill="1" applyBorder="1"/>
    <xf numFmtId="0" fontId="0" fillId="5" borderId="45" xfId="0" applyFill="1" applyBorder="1"/>
    <xf numFmtId="10" fontId="0" fillId="5" borderId="14" xfId="1" applyNumberFormat="1" applyFont="1" applyFill="1" applyBorder="1"/>
    <xf numFmtId="0" fontId="2" fillId="3" borderId="19" xfId="0" applyFont="1" applyFill="1" applyBorder="1"/>
    <xf numFmtId="0" fontId="0" fillId="0" borderId="5" xfId="0" applyBorder="1"/>
    <xf numFmtId="0" fontId="0" fillId="0" borderId="46" xfId="0" applyBorder="1"/>
    <xf numFmtId="0" fontId="0" fillId="5" borderId="47" xfId="0" applyFill="1" applyBorder="1"/>
    <xf numFmtId="0" fontId="2" fillId="0" borderId="44" xfId="0" applyFont="1" applyBorder="1"/>
    <xf numFmtId="0" fontId="2" fillId="0" borderId="30" xfId="0" applyFont="1" applyBorder="1"/>
    <xf numFmtId="0" fontId="2" fillId="0" borderId="43" xfId="0" applyFont="1" applyBorder="1"/>
    <xf numFmtId="0" fontId="0" fillId="0" borderId="22" xfId="0" applyBorder="1"/>
    <xf numFmtId="0" fontId="0" fillId="0" borderId="21" xfId="0" applyBorder="1"/>
    <xf numFmtId="0" fontId="0" fillId="0" borderId="48" xfId="0" applyBorder="1"/>
    <xf numFmtId="0" fontId="0" fillId="5" borderId="49" xfId="0" applyFill="1" applyBorder="1"/>
    <xf numFmtId="3" fontId="2" fillId="3" borderId="23" xfId="0" applyNumberFormat="1" applyFont="1" applyFill="1" applyBorder="1"/>
    <xf numFmtId="3" fontId="2" fillId="0" borderId="10" xfId="0" applyNumberFormat="1" applyFont="1" applyBorder="1"/>
    <xf numFmtId="3" fontId="2" fillId="0" borderId="45" xfId="0" applyNumberFormat="1" applyFont="1" applyBorder="1"/>
    <xf numFmtId="3" fontId="2" fillId="3" borderId="13" xfId="0" applyNumberFormat="1" applyFont="1" applyFill="1" applyBorder="1"/>
    <xf numFmtId="3" fontId="2" fillId="3" borderId="18" xfId="0" applyNumberFormat="1" applyFont="1" applyFill="1" applyBorder="1"/>
    <xf numFmtId="3" fontId="2" fillId="4" borderId="14" xfId="0" applyNumberFormat="1" applyFont="1" applyFill="1" applyBorder="1"/>
    <xf numFmtId="0" fontId="2" fillId="0" borderId="6" xfId="0" applyFont="1" applyBorder="1"/>
    <xf numFmtId="0" fontId="2" fillId="0" borderId="28" xfId="0" applyFont="1" applyBorder="1"/>
    <xf numFmtId="3" fontId="2" fillId="0" borderId="50" xfId="0" applyNumberFormat="1" applyFont="1" applyBorder="1"/>
    <xf numFmtId="3" fontId="2" fillId="3" borderId="15" xfId="0" applyNumberFormat="1" applyFont="1" applyFill="1" applyBorder="1"/>
    <xf numFmtId="0" fontId="0" fillId="6" borderId="0" xfId="0" applyFill="1"/>
    <xf numFmtId="0" fontId="0" fillId="5" borderId="32" xfId="0" applyFill="1" applyBorder="1"/>
    <xf numFmtId="0" fontId="0" fillId="0" borderId="43" xfId="0" applyBorder="1"/>
    <xf numFmtId="0" fontId="0" fillId="6" borderId="30" xfId="0" applyFill="1" applyBorder="1"/>
    <xf numFmtId="0" fontId="0" fillId="7" borderId="0" xfId="0" applyFill="1"/>
    <xf numFmtId="0" fontId="2" fillId="6" borderId="6" xfId="0" applyFont="1" applyFill="1" applyBorder="1"/>
    <xf numFmtId="3" fontId="2" fillId="6" borderId="18" xfId="0" applyNumberFormat="1" applyFont="1" applyFill="1" applyBorder="1"/>
    <xf numFmtId="3" fontId="2" fillId="6" borderId="14" xfId="0" applyNumberFormat="1" applyFont="1" applyFill="1" applyBorder="1"/>
    <xf numFmtId="0" fontId="2" fillId="6" borderId="12" xfId="0" applyFont="1" applyFill="1" applyBorder="1"/>
    <xf numFmtId="3" fontId="2" fillId="6" borderId="25" xfId="0" applyNumberFormat="1" applyFont="1" applyFill="1" applyBorder="1"/>
    <xf numFmtId="0" fontId="0" fillId="6" borderId="32" xfId="0" applyFill="1" applyBorder="1"/>
    <xf numFmtId="0" fontId="0" fillId="6" borderId="31" xfId="0" applyFill="1" applyBorder="1"/>
    <xf numFmtId="0" fontId="0" fillId="6" borderId="21" xfId="0" applyFill="1" applyBorder="1"/>
    <xf numFmtId="0" fontId="0" fillId="6" borderId="19" xfId="0" applyFill="1" applyBorder="1"/>
    <xf numFmtId="10" fontId="0" fillId="6" borderId="23" xfId="1" applyNumberFormat="1" applyFont="1" applyFill="1" applyBorder="1"/>
    <xf numFmtId="0" fontId="0" fillId="6" borderId="18" xfId="0" applyFill="1" applyBorder="1"/>
    <xf numFmtId="3" fontId="0" fillId="6" borderId="14" xfId="0" applyNumberFormat="1" applyFill="1" applyBorder="1"/>
    <xf numFmtId="10" fontId="0" fillId="6" borderId="25" xfId="1" applyNumberFormat="1" applyFont="1" applyFill="1" applyBorder="1"/>
    <xf numFmtId="0" fontId="2" fillId="6" borderId="44" xfId="0" applyFont="1" applyFill="1" applyBorder="1"/>
    <xf numFmtId="3" fontId="2" fillId="6" borderId="45" xfId="0" applyNumberFormat="1" applyFont="1" applyFill="1" applyBorder="1"/>
    <xf numFmtId="10" fontId="0" fillId="5" borderId="25" xfId="0" applyNumberFormat="1" applyFill="1" applyBorder="1"/>
    <xf numFmtId="10" fontId="1" fillId="8" borderId="16" xfId="1" applyNumberFormat="1" applyFont="1" applyFill="1" applyBorder="1"/>
    <xf numFmtId="10" fontId="1" fillId="8" borderId="17" xfId="1" applyNumberFormat="1" applyFont="1" applyFill="1" applyBorder="1"/>
    <xf numFmtId="0" fontId="2" fillId="8" borderId="6" xfId="0" applyFont="1" applyFill="1" applyBorder="1"/>
    <xf numFmtId="3" fontId="2" fillId="8" borderId="25" xfId="0" applyNumberFormat="1" applyFont="1" applyFill="1" applyBorder="1"/>
    <xf numFmtId="3" fontId="2" fillId="8" borderId="14" xfId="0" applyNumberFormat="1" applyFont="1" applyFill="1" applyBorder="1"/>
    <xf numFmtId="0" fontId="0" fillId="8" borderId="6" xfId="0" applyFill="1" applyBorder="1"/>
    <xf numFmtId="0" fontId="0" fillId="8" borderId="39" xfId="0" applyFill="1" applyBorder="1"/>
    <xf numFmtId="3" fontId="0" fillId="8" borderId="12" xfId="0" applyNumberFormat="1" applyFill="1" applyBorder="1"/>
    <xf numFmtId="0" fontId="0" fillId="8" borderId="18" xfId="0" applyFill="1" applyBorder="1"/>
    <xf numFmtId="0" fontId="0" fillId="0" borderId="7" xfId="0" applyBorder="1"/>
    <xf numFmtId="0" fontId="0" fillId="0" borderId="51" xfId="0" applyBorder="1"/>
    <xf numFmtId="0" fontId="2" fillId="0" borderId="7" xfId="0" applyFont="1" applyBorder="1"/>
    <xf numFmtId="3" fontId="2" fillId="8" borderId="18" xfId="0" applyNumberFormat="1" applyFont="1" applyFill="1" applyBorder="1"/>
    <xf numFmtId="0" fontId="0" fillId="9" borderId="0" xfId="0" applyFill="1"/>
    <xf numFmtId="3" fontId="1" fillId="3" borderId="12" xfId="0" applyNumberFormat="1" applyFont="1" applyFill="1" applyBorder="1"/>
    <xf numFmtId="10" fontId="1" fillId="3" borderId="16" xfId="1" applyNumberFormat="1" applyFont="1" applyFill="1" applyBorder="1"/>
    <xf numFmtId="0" fontId="2" fillId="9" borderId="11" xfId="0" applyFont="1" applyFill="1" applyBorder="1"/>
    <xf numFmtId="0" fontId="2" fillId="9" borderId="35" xfId="0" applyFont="1" applyFill="1" applyBorder="1"/>
    <xf numFmtId="0" fontId="2" fillId="9" borderId="20" xfId="0" applyFont="1" applyFill="1" applyBorder="1"/>
    <xf numFmtId="0" fontId="0" fillId="9" borderId="9" xfId="0" applyFill="1" applyBorder="1"/>
    <xf numFmtId="0" fontId="2" fillId="9" borderId="9" xfId="0" applyFont="1" applyFill="1" applyBorder="1"/>
    <xf numFmtId="0" fontId="2" fillId="9" borderId="15" xfId="0" applyFont="1" applyFill="1" applyBorder="1"/>
    <xf numFmtId="0" fontId="2" fillId="9" borderId="13" xfId="0" applyFont="1" applyFill="1" applyBorder="1"/>
    <xf numFmtId="0" fontId="2" fillId="9" borderId="22" xfId="0" applyFont="1" applyFill="1" applyBorder="1"/>
    <xf numFmtId="0" fontId="2" fillId="0" borderId="37" xfId="0" applyFont="1" applyBorder="1"/>
    <xf numFmtId="3" fontId="0" fillId="9" borderId="9" xfId="0" applyNumberFormat="1" applyFill="1" applyBorder="1"/>
    <xf numFmtId="0" fontId="1" fillId="0" borderId="0" xfId="0" applyFont="1" applyAlignment="1">
      <alignment wrapText="1"/>
    </xf>
    <xf numFmtId="0" fontId="1" fillId="0" borderId="9" xfId="0" applyFont="1" applyBorder="1" applyAlignment="1">
      <alignment wrapText="1"/>
    </xf>
    <xf numFmtId="0" fontId="0" fillId="11" borderId="17" xfId="0" applyFill="1" applyBorder="1"/>
    <xf numFmtId="0" fontId="0" fillId="11" borderId="9" xfId="0" applyFill="1" applyBorder="1"/>
    <xf numFmtId="0" fontId="1" fillId="11" borderId="9" xfId="0" applyFont="1" applyFill="1" applyBorder="1" applyAlignment="1">
      <alignment wrapText="1"/>
    </xf>
    <xf numFmtId="0" fontId="1" fillId="9" borderId="9" xfId="0" applyFont="1" applyFill="1" applyBorder="1"/>
    <xf numFmtId="0" fontId="1" fillId="0" borderId="13" xfId="0" applyFont="1" applyBorder="1" applyAlignment="1">
      <alignment wrapText="1"/>
    </xf>
    <xf numFmtId="0" fontId="1" fillId="11" borderId="17" xfId="0" applyFont="1" applyFill="1" applyBorder="1" applyAlignment="1">
      <alignment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55" xfId="0" applyFont="1" applyFill="1" applyBorder="1" applyAlignment="1">
      <alignment horizontal="center" vertical="center" wrapText="1"/>
    </xf>
    <xf numFmtId="0" fontId="4" fillId="10" borderId="56" xfId="0" applyFont="1" applyFill="1" applyBorder="1" applyAlignment="1">
      <alignment horizontal="center" vertical="center" wrapText="1"/>
    </xf>
    <xf numFmtId="0" fontId="5" fillId="5" borderId="57" xfId="0" applyFont="1" applyFill="1" applyBorder="1"/>
    <xf numFmtId="0" fontId="5" fillId="5" borderId="58" xfId="0" applyFont="1" applyFill="1" applyBorder="1"/>
    <xf numFmtId="0" fontId="5" fillId="5" borderId="59" xfId="0" applyFont="1" applyFill="1" applyBorder="1"/>
    <xf numFmtId="0" fontId="5" fillId="5" borderId="60" xfId="0" applyFont="1" applyFill="1" applyBorder="1"/>
    <xf numFmtId="0" fontId="5" fillId="5" borderId="61" xfId="0" applyFont="1" applyFill="1" applyBorder="1"/>
    <xf numFmtId="0" fontId="2" fillId="0" borderId="52" xfId="0" applyFont="1" applyBorder="1"/>
    <xf numFmtId="0" fontId="2" fillId="9" borderId="52" xfId="0" applyFont="1" applyFill="1" applyBorder="1"/>
    <xf numFmtId="0" fontId="0" fillId="9" borderId="19" xfId="0" applyFill="1" applyBorder="1"/>
    <xf numFmtId="0" fontId="0" fillId="9" borderId="21" xfId="0" applyFill="1" applyBorder="1"/>
    <xf numFmtId="0" fontId="2" fillId="3" borderId="22" xfId="0" applyFont="1" applyFill="1" applyBorder="1"/>
    <xf numFmtId="0" fontId="0" fillId="9" borderId="22" xfId="0" applyFill="1" applyBorder="1"/>
    <xf numFmtId="0" fontId="0" fillId="9" borderId="23" xfId="0" applyFill="1" applyBorder="1"/>
    <xf numFmtId="0" fontId="0" fillId="0" borderId="62" xfId="0" applyBorder="1"/>
    <xf numFmtId="0" fontId="5" fillId="5" borderId="3" xfId="0" applyFont="1" applyFill="1" applyBorder="1"/>
    <xf numFmtId="0" fontId="0" fillId="11" borderId="23" xfId="0" applyFill="1" applyBorder="1"/>
    <xf numFmtId="0" fontId="5" fillId="5" borderId="63" xfId="0" applyFont="1" applyFill="1" applyBorder="1"/>
    <xf numFmtId="0" fontId="5" fillId="5" borderId="40" xfId="0" applyFont="1" applyFill="1" applyBorder="1"/>
    <xf numFmtId="0" fontId="5" fillId="5" borderId="4" xfId="0" applyFont="1" applyFill="1" applyBorder="1"/>
    <xf numFmtId="0" fontId="2" fillId="11" borderId="9" xfId="0" applyFont="1" applyFill="1" applyBorder="1"/>
    <xf numFmtId="0" fontId="0" fillId="11" borderId="19" xfId="0" applyFill="1" applyBorder="1"/>
    <xf numFmtId="0" fontId="0" fillId="9" borderId="24" xfId="0" applyFill="1" applyBorder="1"/>
    <xf numFmtId="0" fontId="0" fillId="11" borderId="24" xfId="0" applyFill="1" applyBorder="1"/>
    <xf numFmtId="0" fontId="0" fillId="11" borderId="36" xfId="0" applyFill="1" applyBorder="1"/>
    <xf numFmtId="0" fontId="4" fillId="5" borderId="57" xfId="0" applyFont="1" applyFill="1" applyBorder="1"/>
    <xf numFmtId="0" fontId="4" fillId="5" borderId="58" xfId="0" applyFont="1" applyFill="1" applyBorder="1"/>
    <xf numFmtId="0" fontId="4" fillId="5" borderId="60" xfId="0" applyFont="1" applyFill="1" applyBorder="1"/>
    <xf numFmtId="0" fontId="4" fillId="5" borderId="61" xfId="0" applyFont="1" applyFill="1" applyBorder="1"/>
    <xf numFmtId="0" fontId="4" fillId="5" borderId="59" xfId="0" applyFont="1" applyFill="1" applyBorder="1"/>
    <xf numFmtId="0" fontId="4" fillId="5" borderId="3" xfId="0" applyFont="1" applyFill="1" applyBorder="1"/>
    <xf numFmtId="0" fontId="1" fillId="9" borderId="24" xfId="0" applyFont="1" applyFill="1" applyBorder="1"/>
    <xf numFmtId="0" fontId="4" fillId="12" borderId="57" xfId="0" applyFont="1" applyFill="1" applyBorder="1"/>
    <xf numFmtId="0" fontId="4" fillId="12" borderId="58" xfId="0" applyFont="1" applyFill="1" applyBorder="1"/>
    <xf numFmtId="0" fontId="4" fillId="12" borderId="59" xfId="0" applyFont="1" applyFill="1" applyBorder="1"/>
    <xf numFmtId="0" fontId="1" fillId="9" borderId="19" xfId="0" applyFont="1" applyFill="1" applyBorder="1"/>
    <xf numFmtId="0" fontId="2" fillId="2" borderId="33" xfId="0" applyFont="1" applyFill="1" applyBorder="1"/>
    <xf numFmtId="0" fontId="2" fillId="0" borderId="0" xfId="0" applyFont="1"/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 shrinkToFit="1"/>
    </xf>
    <xf numFmtId="0" fontId="2" fillId="2" borderId="3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wrapText="1"/>
    </xf>
    <xf numFmtId="0" fontId="2" fillId="2" borderId="26" xfId="0" applyFont="1" applyFill="1" applyBorder="1" applyAlignment="1">
      <alignment wrapText="1"/>
    </xf>
    <xf numFmtId="0" fontId="2" fillId="2" borderId="53" xfId="0" applyFont="1" applyFill="1" applyBorder="1" applyAlignment="1">
      <alignment wrapText="1"/>
    </xf>
    <xf numFmtId="0" fontId="2" fillId="2" borderId="54" xfId="0" applyFont="1" applyFill="1" applyBorder="1" applyAlignment="1">
      <alignment wrapText="1"/>
    </xf>
    <xf numFmtId="0" fontId="0" fillId="11" borderId="10" xfId="0" applyFill="1" applyBorder="1"/>
    <xf numFmtId="0" fontId="0" fillId="11" borderId="20" xfId="0" applyFill="1" applyBorder="1"/>
    <xf numFmtId="0" fontId="0" fillId="11" borderId="37" xfId="0" applyFill="1" applyBorder="1"/>
  </cellXfs>
  <cellStyles count="2">
    <cellStyle name="Відсотковий" xfId="1" builtinId="5"/>
    <cellStyle name="Звичайний" xfId="0" builtinId="0"/>
  </cellStyles>
  <dxfs count="0"/>
  <tableStyles count="0" defaultTableStyle="TableStyleMedium9" defaultPivotStyle="PivotStyleLight16"/>
  <colors>
    <mruColors>
      <color rgb="FFCCFF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317"/>
  <sheetViews>
    <sheetView tabSelected="1" workbookViewId="0">
      <pane xSplit="2" ySplit="2" topLeftCell="C284" activePane="bottomRight" state="frozen"/>
      <selection pane="topRight" activeCell="C1" sqref="C1"/>
      <selection pane="bottomLeft" activeCell="A3" sqref="A3"/>
      <selection pane="bottomRight" activeCell="R305" sqref="R305"/>
    </sheetView>
  </sheetViews>
  <sheetFormatPr defaultRowHeight="12.75" x14ac:dyDescent="0.2"/>
  <cols>
    <col min="1" max="1" width="6.140625" customWidth="1"/>
    <col min="2" max="2" width="9.140625" customWidth="1"/>
    <col min="3" max="11" width="10.28515625" bestFit="1" customWidth="1"/>
    <col min="29" max="123" width="9.140625" customWidth="1"/>
  </cols>
  <sheetData>
    <row r="1" spans="1:27" ht="39.75" customHeight="1" thickBot="1" x14ac:dyDescent="0.25">
      <c r="A1" s="220"/>
      <c r="B1" s="6"/>
      <c r="C1" s="222" t="s">
        <v>45</v>
      </c>
      <c r="D1" s="223"/>
      <c r="E1" s="224"/>
      <c r="F1" s="225" t="s">
        <v>46</v>
      </c>
      <c r="G1" s="226"/>
      <c r="H1" s="227"/>
      <c r="I1" s="222" t="s">
        <v>47</v>
      </c>
      <c r="J1" s="223"/>
      <c r="K1" s="224"/>
      <c r="M1" s="175"/>
    </row>
    <row r="2" spans="1:27" ht="13.5" thickBot="1" x14ac:dyDescent="0.25">
      <c r="A2" s="183" t="s">
        <v>27</v>
      </c>
      <c r="B2" s="184" t="s">
        <v>28</v>
      </c>
      <c r="C2" s="184" t="s">
        <v>29</v>
      </c>
      <c r="D2" s="184" t="s">
        <v>30</v>
      </c>
      <c r="E2" s="184" t="s">
        <v>31</v>
      </c>
      <c r="F2" s="184" t="s">
        <v>29</v>
      </c>
      <c r="G2" s="184" t="s">
        <v>30</v>
      </c>
      <c r="H2" s="184" t="s">
        <v>31</v>
      </c>
      <c r="I2" s="184" t="s">
        <v>29</v>
      </c>
      <c r="J2" s="184" t="s">
        <v>30</v>
      </c>
      <c r="K2" s="185" t="s">
        <v>31</v>
      </c>
    </row>
    <row r="3" spans="1:27" x14ac:dyDescent="0.2">
      <c r="A3" s="86">
        <v>2001</v>
      </c>
      <c r="B3" s="173" t="s">
        <v>32</v>
      </c>
      <c r="C3" s="166">
        <f>E3-D3</f>
        <v>619</v>
      </c>
      <c r="D3" s="34">
        <v>84</v>
      </c>
      <c r="E3" s="87">
        <v>703</v>
      </c>
      <c r="F3" s="88">
        <v>100</v>
      </c>
      <c r="G3" s="34">
        <v>3</v>
      </c>
      <c r="H3" s="89">
        <f>F3+G3</f>
        <v>103</v>
      </c>
      <c r="I3" s="86">
        <v>64</v>
      </c>
      <c r="J3" s="34">
        <v>1</v>
      </c>
      <c r="K3" s="87">
        <f>I3+J3</f>
        <v>65</v>
      </c>
      <c r="M3" s="8"/>
      <c r="O3" s="8"/>
      <c r="Q3" s="8"/>
      <c r="S3" s="8"/>
      <c r="T3" s="8"/>
      <c r="V3" s="8"/>
      <c r="X3" s="8"/>
      <c r="AA3" s="8"/>
    </row>
    <row r="4" spans="1:27" x14ac:dyDescent="0.2">
      <c r="A4" s="24">
        <v>2002</v>
      </c>
      <c r="B4" s="17" t="s">
        <v>33</v>
      </c>
      <c r="C4" s="171">
        <f t="shared" ref="C4:C54" si="0">E4-D4</f>
        <v>517</v>
      </c>
      <c r="D4" s="13">
        <v>143</v>
      </c>
      <c r="E4" s="25">
        <v>660</v>
      </c>
      <c r="F4" s="18">
        <v>90</v>
      </c>
      <c r="G4" s="13">
        <v>0</v>
      </c>
      <c r="H4" s="21">
        <f t="shared" ref="H4:H54" si="1">F4+G4</f>
        <v>90</v>
      </c>
      <c r="I4" s="24">
        <v>52</v>
      </c>
      <c r="J4" s="13">
        <v>0</v>
      </c>
      <c r="K4" s="25">
        <f t="shared" ref="K4:K57" si="2">I4+J4</f>
        <v>52</v>
      </c>
      <c r="M4" s="8"/>
      <c r="O4" s="8"/>
      <c r="Q4" s="8"/>
      <c r="S4" s="8"/>
      <c r="T4" s="8"/>
      <c r="V4" s="8"/>
      <c r="X4" s="8"/>
      <c r="AA4" s="8"/>
    </row>
    <row r="5" spans="1:27" x14ac:dyDescent="0.2">
      <c r="A5" s="24">
        <v>2002</v>
      </c>
      <c r="B5" s="17" t="s">
        <v>34</v>
      </c>
      <c r="C5" s="171">
        <f t="shared" si="0"/>
        <v>579</v>
      </c>
      <c r="D5" s="13">
        <v>59</v>
      </c>
      <c r="E5" s="25">
        <v>638</v>
      </c>
      <c r="F5" s="18">
        <v>93</v>
      </c>
      <c r="G5" s="13">
        <v>4</v>
      </c>
      <c r="H5" s="21">
        <f t="shared" si="1"/>
        <v>97</v>
      </c>
      <c r="I5" s="24">
        <v>73</v>
      </c>
      <c r="J5" s="13">
        <v>1</v>
      </c>
      <c r="K5" s="25">
        <f t="shared" si="2"/>
        <v>74</v>
      </c>
    </row>
    <row r="6" spans="1:27" x14ac:dyDescent="0.2">
      <c r="A6" s="24">
        <v>2002</v>
      </c>
      <c r="B6" s="17" t="s">
        <v>35</v>
      </c>
      <c r="C6" s="171">
        <f t="shared" si="0"/>
        <v>696</v>
      </c>
      <c r="D6" s="13">
        <v>120</v>
      </c>
      <c r="E6" s="25">
        <v>816</v>
      </c>
      <c r="F6" s="18">
        <v>105</v>
      </c>
      <c r="G6" s="13">
        <v>2</v>
      </c>
      <c r="H6" s="21">
        <f t="shared" si="1"/>
        <v>107</v>
      </c>
      <c r="I6" s="24">
        <v>60</v>
      </c>
      <c r="J6" s="13">
        <v>1</v>
      </c>
      <c r="K6" s="25">
        <f t="shared" si="2"/>
        <v>61</v>
      </c>
      <c r="M6" s="8"/>
      <c r="O6" s="8"/>
      <c r="Q6" s="8"/>
      <c r="S6" s="8"/>
      <c r="T6" s="8"/>
      <c r="V6" s="8"/>
      <c r="X6" s="8"/>
      <c r="AA6" s="8"/>
    </row>
    <row r="7" spans="1:27" x14ac:dyDescent="0.2">
      <c r="A7" s="24">
        <v>2002</v>
      </c>
      <c r="B7" s="17" t="s">
        <v>36</v>
      </c>
      <c r="C7" s="171">
        <f t="shared" si="0"/>
        <v>639</v>
      </c>
      <c r="D7" s="13">
        <v>148</v>
      </c>
      <c r="E7" s="25">
        <v>787</v>
      </c>
      <c r="F7" s="18">
        <v>108</v>
      </c>
      <c r="G7" s="13">
        <v>6</v>
      </c>
      <c r="H7" s="21">
        <f t="shared" si="1"/>
        <v>114</v>
      </c>
      <c r="I7" s="24">
        <v>48</v>
      </c>
      <c r="J7" s="13">
        <v>3</v>
      </c>
      <c r="K7" s="25">
        <f t="shared" si="2"/>
        <v>51</v>
      </c>
    </row>
    <row r="8" spans="1:27" x14ac:dyDescent="0.2">
      <c r="A8" s="24">
        <v>2002</v>
      </c>
      <c r="B8" s="17" t="s">
        <v>37</v>
      </c>
      <c r="C8" s="171">
        <f t="shared" si="0"/>
        <v>641</v>
      </c>
      <c r="D8" s="13">
        <v>96</v>
      </c>
      <c r="E8" s="25">
        <v>737</v>
      </c>
      <c r="F8" s="18">
        <v>85</v>
      </c>
      <c r="G8" s="13">
        <v>1</v>
      </c>
      <c r="H8" s="21">
        <f t="shared" si="1"/>
        <v>86</v>
      </c>
      <c r="I8" s="24">
        <v>46</v>
      </c>
      <c r="J8" s="13">
        <v>0</v>
      </c>
      <c r="K8" s="25">
        <f t="shared" si="2"/>
        <v>46</v>
      </c>
    </row>
    <row r="9" spans="1:27" x14ac:dyDescent="0.2">
      <c r="A9" s="24">
        <v>2002</v>
      </c>
      <c r="B9" s="17" t="s">
        <v>38</v>
      </c>
      <c r="C9" s="171">
        <f t="shared" si="0"/>
        <v>662</v>
      </c>
      <c r="D9" s="13">
        <v>88</v>
      </c>
      <c r="E9" s="25">
        <v>750</v>
      </c>
      <c r="F9" s="18">
        <v>151</v>
      </c>
      <c r="G9" s="13">
        <v>6</v>
      </c>
      <c r="H9" s="21">
        <f t="shared" si="1"/>
        <v>157</v>
      </c>
      <c r="I9" s="24">
        <v>108</v>
      </c>
      <c r="J9" s="13">
        <v>3</v>
      </c>
      <c r="K9" s="25">
        <f t="shared" si="2"/>
        <v>111</v>
      </c>
    </row>
    <row r="10" spans="1:27" x14ac:dyDescent="0.2">
      <c r="A10" s="24">
        <v>2002</v>
      </c>
      <c r="B10" s="17" t="s">
        <v>39</v>
      </c>
      <c r="C10" s="171">
        <f t="shared" si="0"/>
        <v>448</v>
      </c>
      <c r="D10" s="13">
        <v>60</v>
      </c>
      <c r="E10" s="25">
        <v>508</v>
      </c>
      <c r="F10" s="18">
        <v>101</v>
      </c>
      <c r="G10" s="13">
        <v>6</v>
      </c>
      <c r="H10" s="21">
        <f t="shared" si="1"/>
        <v>107</v>
      </c>
      <c r="I10" s="24">
        <v>60</v>
      </c>
      <c r="J10" s="13">
        <v>4</v>
      </c>
      <c r="K10" s="25">
        <f t="shared" si="2"/>
        <v>64</v>
      </c>
    </row>
    <row r="11" spans="1:27" x14ac:dyDescent="0.2">
      <c r="A11" s="24">
        <v>2002</v>
      </c>
      <c r="B11" s="17" t="s">
        <v>40</v>
      </c>
      <c r="C11" s="171">
        <f t="shared" si="0"/>
        <v>545</v>
      </c>
      <c r="D11" s="13">
        <v>129</v>
      </c>
      <c r="E11" s="25">
        <v>674</v>
      </c>
      <c r="F11" s="18">
        <v>97</v>
      </c>
      <c r="G11" s="13">
        <v>0</v>
      </c>
      <c r="H11" s="21">
        <f t="shared" si="1"/>
        <v>97</v>
      </c>
      <c r="I11" s="24">
        <v>74</v>
      </c>
      <c r="J11" s="13">
        <v>0</v>
      </c>
      <c r="K11" s="25">
        <f t="shared" si="2"/>
        <v>74</v>
      </c>
    </row>
    <row r="12" spans="1:27" x14ac:dyDescent="0.2">
      <c r="A12" s="24">
        <v>2002</v>
      </c>
      <c r="B12" s="17" t="s">
        <v>41</v>
      </c>
      <c r="C12" s="171">
        <f t="shared" si="0"/>
        <v>563</v>
      </c>
      <c r="D12" s="13">
        <v>140</v>
      </c>
      <c r="E12" s="25">
        <v>703</v>
      </c>
      <c r="F12" s="18">
        <v>89</v>
      </c>
      <c r="G12" s="13">
        <v>5</v>
      </c>
      <c r="H12" s="21">
        <f t="shared" si="1"/>
        <v>94</v>
      </c>
      <c r="I12" s="24">
        <v>43</v>
      </c>
      <c r="J12" s="13">
        <v>4</v>
      </c>
      <c r="K12" s="25">
        <f t="shared" si="2"/>
        <v>47</v>
      </c>
    </row>
    <row r="13" spans="1:27" x14ac:dyDescent="0.2">
      <c r="A13" s="24">
        <v>2002</v>
      </c>
      <c r="B13" s="17" t="s">
        <v>42</v>
      </c>
      <c r="C13" s="171">
        <f t="shared" si="0"/>
        <v>650</v>
      </c>
      <c r="D13" s="13">
        <v>114</v>
      </c>
      <c r="E13" s="25">
        <v>764</v>
      </c>
      <c r="F13" s="18">
        <v>130</v>
      </c>
      <c r="G13" s="13">
        <v>7</v>
      </c>
      <c r="H13" s="21">
        <f t="shared" si="1"/>
        <v>137</v>
      </c>
      <c r="I13" s="24">
        <v>59</v>
      </c>
      <c r="J13" s="13">
        <v>1</v>
      </c>
      <c r="K13" s="25">
        <f t="shared" si="2"/>
        <v>60</v>
      </c>
    </row>
    <row r="14" spans="1:27" x14ac:dyDescent="0.2">
      <c r="A14" s="24">
        <v>2002</v>
      </c>
      <c r="B14" s="17" t="s">
        <v>43</v>
      </c>
      <c r="C14" s="171">
        <f t="shared" si="0"/>
        <v>587</v>
      </c>
      <c r="D14" s="13">
        <v>109</v>
      </c>
      <c r="E14" s="25">
        <v>696</v>
      </c>
      <c r="F14" s="18">
        <v>102</v>
      </c>
      <c r="G14" s="13">
        <v>3</v>
      </c>
      <c r="H14" s="21">
        <f t="shared" si="1"/>
        <v>105</v>
      </c>
      <c r="I14" s="24">
        <v>67</v>
      </c>
      <c r="J14" s="13">
        <v>3</v>
      </c>
      <c r="K14" s="25">
        <f t="shared" si="2"/>
        <v>70</v>
      </c>
    </row>
    <row r="15" spans="1:27" ht="13.5" thickBot="1" x14ac:dyDescent="0.25">
      <c r="A15" s="32">
        <v>2002</v>
      </c>
      <c r="B15" s="29" t="s">
        <v>32</v>
      </c>
      <c r="C15" s="172">
        <f t="shared" si="0"/>
        <v>850</v>
      </c>
      <c r="D15" s="28">
        <v>173</v>
      </c>
      <c r="E15" s="33">
        <v>1023</v>
      </c>
      <c r="F15" s="30">
        <v>155</v>
      </c>
      <c r="G15" s="28">
        <v>7</v>
      </c>
      <c r="H15" s="31">
        <f t="shared" si="1"/>
        <v>162</v>
      </c>
      <c r="I15" s="32">
        <v>121</v>
      </c>
      <c r="J15" s="28">
        <v>3</v>
      </c>
      <c r="K15" s="33">
        <f t="shared" si="2"/>
        <v>124</v>
      </c>
    </row>
    <row r="16" spans="1:27" ht="13.5" thickBot="1" x14ac:dyDescent="0.25">
      <c r="A16" s="186">
        <v>2002</v>
      </c>
      <c r="B16" s="187" t="s">
        <v>31</v>
      </c>
      <c r="C16" s="187">
        <f t="shared" ref="C16:K16" si="3">SUM(C4:C15)</f>
        <v>7377</v>
      </c>
      <c r="D16" s="187">
        <f t="shared" si="3"/>
        <v>1379</v>
      </c>
      <c r="E16" s="187">
        <f t="shared" si="3"/>
        <v>8756</v>
      </c>
      <c r="F16" s="187">
        <f t="shared" si="3"/>
        <v>1306</v>
      </c>
      <c r="G16" s="187">
        <f t="shared" si="3"/>
        <v>47</v>
      </c>
      <c r="H16" s="187">
        <f t="shared" si="3"/>
        <v>1353</v>
      </c>
      <c r="I16" s="187">
        <f t="shared" si="3"/>
        <v>811</v>
      </c>
      <c r="J16" s="187">
        <f t="shared" si="3"/>
        <v>23</v>
      </c>
      <c r="K16" s="188">
        <f t="shared" si="3"/>
        <v>834</v>
      </c>
    </row>
    <row r="17" spans="1:11" x14ac:dyDescent="0.2">
      <c r="A17" s="86">
        <v>2003</v>
      </c>
      <c r="B17" s="17" t="s">
        <v>33</v>
      </c>
      <c r="C17" s="166">
        <f t="shared" si="0"/>
        <v>520</v>
      </c>
      <c r="D17" s="34">
        <v>117</v>
      </c>
      <c r="E17" s="23">
        <v>637</v>
      </c>
      <c r="F17" s="88">
        <v>106</v>
      </c>
      <c r="G17" s="34">
        <v>4</v>
      </c>
      <c r="H17" s="89">
        <f t="shared" si="1"/>
        <v>110</v>
      </c>
      <c r="I17" s="86">
        <v>68</v>
      </c>
      <c r="J17" s="34">
        <v>1</v>
      </c>
      <c r="K17" s="87">
        <f t="shared" si="2"/>
        <v>69</v>
      </c>
    </row>
    <row r="18" spans="1:11" x14ac:dyDescent="0.2">
      <c r="A18" s="24">
        <v>2003</v>
      </c>
      <c r="B18" s="17" t="s">
        <v>34</v>
      </c>
      <c r="C18" s="171">
        <f t="shared" si="0"/>
        <v>665</v>
      </c>
      <c r="D18" s="13">
        <v>118</v>
      </c>
      <c r="E18" s="25">
        <v>783</v>
      </c>
      <c r="F18" s="18">
        <v>128</v>
      </c>
      <c r="G18" s="13">
        <v>4</v>
      </c>
      <c r="H18" s="21">
        <f t="shared" si="1"/>
        <v>132</v>
      </c>
      <c r="I18" s="24">
        <v>68</v>
      </c>
      <c r="J18" s="13">
        <v>1</v>
      </c>
      <c r="K18" s="25">
        <f t="shared" si="2"/>
        <v>69</v>
      </c>
    </row>
    <row r="19" spans="1:11" x14ac:dyDescent="0.2">
      <c r="A19" s="24">
        <v>2003</v>
      </c>
      <c r="B19" s="17" t="s">
        <v>35</v>
      </c>
      <c r="C19" s="171">
        <f t="shared" si="0"/>
        <v>691</v>
      </c>
      <c r="D19" s="13">
        <v>213</v>
      </c>
      <c r="E19" s="25">
        <v>904</v>
      </c>
      <c r="F19" s="18">
        <v>204</v>
      </c>
      <c r="G19" s="13">
        <v>3</v>
      </c>
      <c r="H19" s="21">
        <f t="shared" si="1"/>
        <v>207</v>
      </c>
      <c r="I19" s="24">
        <v>124</v>
      </c>
      <c r="J19" s="13">
        <v>2</v>
      </c>
      <c r="K19" s="25">
        <f t="shared" si="2"/>
        <v>126</v>
      </c>
    </row>
    <row r="20" spans="1:11" x14ac:dyDescent="0.2">
      <c r="A20" s="24">
        <v>2003</v>
      </c>
      <c r="B20" s="17" t="s">
        <v>36</v>
      </c>
      <c r="C20" s="171">
        <f t="shared" si="0"/>
        <v>705</v>
      </c>
      <c r="D20" s="13">
        <v>133</v>
      </c>
      <c r="E20" s="25">
        <v>838</v>
      </c>
      <c r="F20" s="18">
        <v>155</v>
      </c>
      <c r="G20" s="13">
        <v>3</v>
      </c>
      <c r="H20" s="21">
        <f t="shared" si="1"/>
        <v>158</v>
      </c>
      <c r="I20" s="24">
        <v>115</v>
      </c>
      <c r="J20" s="13">
        <v>2</v>
      </c>
      <c r="K20" s="25">
        <f t="shared" si="2"/>
        <v>117</v>
      </c>
    </row>
    <row r="21" spans="1:11" x14ac:dyDescent="0.2">
      <c r="A21" s="24">
        <v>2003</v>
      </c>
      <c r="B21" s="17" t="s">
        <v>37</v>
      </c>
      <c r="C21" s="171">
        <f t="shared" si="0"/>
        <v>700</v>
      </c>
      <c r="D21" s="13">
        <v>115</v>
      </c>
      <c r="E21" s="25">
        <v>815</v>
      </c>
      <c r="F21" s="18">
        <v>116</v>
      </c>
      <c r="G21" s="13">
        <v>8</v>
      </c>
      <c r="H21" s="21">
        <f t="shared" si="1"/>
        <v>124</v>
      </c>
      <c r="I21" s="24">
        <v>88</v>
      </c>
      <c r="J21" s="13">
        <v>5</v>
      </c>
      <c r="K21" s="25">
        <f t="shared" si="2"/>
        <v>93</v>
      </c>
    </row>
    <row r="22" spans="1:11" x14ac:dyDescent="0.2">
      <c r="A22" s="24">
        <v>2003</v>
      </c>
      <c r="B22" s="17" t="s">
        <v>38</v>
      </c>
      <c r="C22" s="171">
        <f t="shared" si="0"/>
        <v>612</v>
      </c>
      <c r="D22" s="13">
        <v>195</v>
      </c>
      <c r="E22" s="25">
        <v>807</v>
      </c>
      <c r="F22" s="18">
        <v>130</v>
      </c>
      <c r="G22" s="13">
        <v>8</v>
      </c>
      <c r="H22" s="21">
        <f t="shared" si="1"/>
        <v>138</v>
      </c>
      <c r="I22" s="24">
        <v>97</v>
      </c>
      <c r="J22" s="13">
        <v>5</v>
      </c>
      <c r="K22" s="25">
        <f t="shared" si="2"/>
        <v>102</v>
      </c>
    </row>
    <row r="23" spans="1:11" x14ac:dyDescent="0.2">
      <c r="A23" s="24">
        <v>2003</v>
      </c>
      <c r="B23" s="17" t="s">
        <v>39</v>
      </c>
      <c r="C23" s="171">
        <f t="shared" si="0"/>
        <v>499</v>
      </c>
      <c r="D23" s="13">
        <v>196</v>
      </c>
      <c r="E23" s="25">
        <v>695</v>
      </c>
      <c r="F23" s="18">
        <v>127</v>
      </c>
      <c r="G23" s="13">
        <v>3</v>
      </c>
      <c r="H23" s="21">
        <f t="shared" si="1"/>
        <v>130</v>
      </c>
      <c r="I23" s="24">
        <v>121</v>
      </c>
      <c r="J23" s="13">
        <v>2</v>
      </c>
      <c r="K23" s="25">
        <f t="shared" si="2"/>
        <v>123</v>
      </c>
    </row>
    <row r="24" spans="1:11" x14ac:dyDescent="0.2">
      <c r="A24" s="24">
        <v>2003</v>
      </c>
      <c r="B24" s="17" t="s">
        <v>40</v>
      </c>
      <c r="C24" s="171">
        <f t="shared" si="0"/>
        <v>575</v>
      </c>
      <c r="D24" s="13">
        <v>134</v>
      </c>
      <c r="E24" s="25">
        <v>709</v>
      </c>
      <c r="F24" s="18">
        <v>169</v>
      </c>
      <c r="G24" s="13">
        <v>4</v>
      </c>
      <c r="H24" s="21">
        <f t="shared" si="1"/>
        <v>173</v>
      </c>
      <c r="I24" s="24">
        <v>80</v>
      </c>
      <c r="J24" s="13">
        <v>1</v>
      </c>
      <c r="K24" s="25">
        <f t="shared" si="2"/>
        <v>81</v>
      </c>
    </row>
    <row r="25" spans="1:11" x14ac:dyDescent="0.2">
      <c r="A25" s="24">
        <v>2003</v>
      </c>
      <c r="B25" s="17" t="s">
        <v>41</v>
      </c>
      <c r="C25" s="171">
        <f t="shared" si="0"/>
        <v>692</v>
      </c>
      <c r="D25" s="13">
        <v>161</v>
      </c>
      <c r="E25" s="25">
        <v>853</v>
      </c>
      <c r="F25" s="18">
        <v>181</v>
      </c>
      <c r="G25" s="13">
        <v>10</v>
      </c>
      <c r="H25" s="21">
        <f t="shared" si="1"/>
        <v>191</v>
      </c>
      <c r="I25" s="24">
        <v>125</v>
      </c>
      <c r="J25" s="13">
        <v>8</v>
      </c>
      <c r="K25" s="25">
        <f t="shared" si="2"/>
        <v>133</v>
      </c>
    </row>
    <row r="26" spans="1:11" x14ac:dyDescent="0.2">
      <c r="A26" s="24">
        <v>2003</v>
      </c>
      <c r="B26" s="17" t="s">
        <v>42</v>
      </c>
      <c r="C26" s="171">
        <f t="shared" si="0"/>
        <v>789</v>
      </c>
      <c r="D26" s="13">
        <v>133</v>
      </c>
      <c r="E26" s="25">
        <v>922</v>
      </c>
      <c r="F26" s="18">
        <v>145</v>
      </c>
      <c r="G26" s="13">
        <v>4</v>
      </c>
      <c r="H26" s="21">
        <f t="shared" si="1"/>
        <v>149</v>
      </c>
      <c r="I26" s="24">
        <v>110</v>
      </c>
      <c r="J26" s="13">
        <v>4</v>
      </c>
      <c r="K26" s="25">
        <f t="shared" si="2"/>
        <v>114</v>
      </c>
    </row>
    <row r="27" spans="1:11" x14ac:dyDescent="0.2">
      <c r="A27" s="24">
        <v>2003</v>
      </c>
      <c r="B27" s="17" t="s">
        <v>43</v>
      </c>
      <c r="C27" s="171">
        <f t="shared" si="0"/>
        <v>809</v>
      </c>
      <c r="D27" s="13">
        <v>159</v>
      </c>
      <c r="E27" s="25">
        <v>968</v>
      </c>
      <c r="F27" s="18">
        <v>178</v>
      </c>
      <c r="G27" s="13">
        <v>3</v>
      </c>
      <c r="H27" s="21">
        <f t="shared" si="1"/>
        <v>181</v>
      </c>
      <c r="I27" s="24">
        <v>102</v>
      </c>
      <c r="J27" s="13">
        <v>1</v>
      </c>
      <c r="K27" s="25">
        <f t="shared" si="2"/>
        <v>103</v>
      </c>
    </row>
    <row r="28" spans="1:11" ht="13.5" thickBot="1" x14ac:dyDescent="0.25">
      <c r="A28" s="32">
        <v>2003</v>
      </c>
      <c r="B28" s="29" t="s">
        <v>32</v>
      </c>
      <c r="C28" s="172">
        <f t="shared" si="0"/>
        <v>909</v>
      </c>
      <c r="D28" s="28">
        <v>169</v>
      </c>
      <c r="E28" s="33">
        <v>1078</v>
      </c>
      <c r="F28" s="30">
        <v>208</v>
      </c>
      <c r="G28" s="28">
        <v>14</v>
      </c>
      <c r="H28" s="31">
        <f t="shared" si="1"/>
        <v>222</v>
      </c>
      <c r="I28" s="32">
        <v>149</v>
      </c>
      <c r="J28" s="28">
        <v>6</v>
      </c>
      <c r="K28" s="33">
        <f t="shared" si="2"/>
        <v>155</v>
      </c>
    </row>
    <row r="29" spans="1:11" ht="13.5" thickBot="1" x14ac:dyDescent="0.25">
      <c r="A29" s="186">
        <v>2003</v>
      </c>
      <c r="B29" s="187" t="s">
        <v>31</v>
      </c>
      <c r="C29" s="187">
        <f t="shared" ref="C29:K29" si="4">SUM(C17:C28)</f>
        <v>8166</v>
      </c>
      <c r="D29" s="187">
        <f t="shared" si="4"/>
        <v>1843</v>
      </c>
      <c r="E29" s="187">
        <f>SUM(E17:E28)</f>
        <v>10009</v>
      </c>
      <c r="F29" s="187">
        <f t="shared" si="4"/>
        <v>1847</v>
      </c>
      <c r="G29" s="187">
        <f t="shared" si="4"/>
        <v>68</v>
      </c>
      <c r="H29" s="187">
        <f t="shared" si="4"/>
        <v>1915</v>
      </c>
      <c r="I29" s="187">
        <f t="shared" si="4"/>
        <v>1247</v>
      </c>
      <c r="J29" s="187">
        <f t="shared" si="4"/>
        <v>38</v>
      </c>
      <c r="K29" s="188">
        <f t="shared" si="4"/>
        <v>1285</v>
      </c>
    </row>
    <row r="30" spans="1:11" x14ac:dyDescent="0.2">
      <c r="A30" s="86">
        <v>2004</v>
      </c>
      <c r="B30" s="17" t="s">
        <v>33</v>
      </c>
      <c r="C30" s="166">
        <f t="shared" si="0"/>
        <v>723</v>
      </c>
      <c r="D30" s="35">
        <v>98</v>
      </c>
      <c r="E30" s="25">
        <v>821</v>
      </c>
      <c r="F30" s="90">
        <v>217</v>
      </c>
      <c r="G30" s="35">
        <v>4</v>
      </c>
      <c r="H30" s="89">
        <f t="shared" si="1"/>
        <v>221</v>
      </c>
      <c r="I30" s="91">
        <v>149</v>
      </c>
      <c r="J30" s="35">
        <v>2</v>
      </c>
      <c r="K30" s="87">
        <f t="shared" si="2"/>
        <v>151</v>
      </c>
    </row>
    <row r="31" spans="1:11" x14ac:dyDescent="0.2">
      <c r="A31" s="24">
        <v>2004</v>
      </c>
      <c r="B31" s="17" t="s">
        <v>34</v>
      </c>
      <c r="C31" s="171">
        <f t="shared" si="0"/>
        <v>997</v>
      </c>
      <c r="D31" s="16">
        <v>210</v>
      </c>
      <c r="E31" s="25">
        <v>1207</v>
      </c>
      <c r="F31" s="78">
        <v>191</v>
      </c>
      <c r="G31" s="16">
        <v>7</v>
      </c>
      <c r="H31" s="21">
        <f t="shared" si="1"/>
        <v>198</v>
      </c>
      <c r="I31" s="26">
        <v>106</v>
      </c>
      <c r="J31" s="16">
        <v>2</v>
      </c>
      <c r="K31" s="79">
        <f t="shared" si="2"/>
        <v>108</v>
      </c>
    </row>
    <row r="32" spans="1:11" x14ac:dyDescent="0.2">
      <c r="A32" s="24">
        <v>2004</v>
      </c>
      <c r="B32" s="17" t="s">
        <v>35</v>
      </c>
      <c r="C32" s="171">
        <f t="shared" si="0"/>
        <v>924</v>
      </c>
      <c r="D32" s="16">
        <v>178</v>
      </c>
      <c r="E32" s="25">
        <v>1102</v>
      </c>
      <c r="F32" s="78">
        <v>206</v>
      </c>
      <c r="G32" s="16">
        <v>13</v>
      </c>
      <c r="H32" s="21">
        <f t="shared" si="1"/>
        <v>219</v>
      </c>
      <c r="I32" s="26">
        <v>119</v>
      </c>
      <c r="J32" s="16">
        <v>4</v>
      </c>
      <c r="K32" s="79">
        <f t="shared" si="2"/>
        <v>123</v>
      </c>
    </row>
    <row r="33" spans="1:111" x14ac:dyDescent="0.2">
      <c r="A33" s="24">
        <v>2004</v>
      </c>
      <c r="B33" s="17" t="s">
        <v>36</v>
      </c>
      <c r="C33" s="171">
        <f t="shared" si="0"/>
        <v>722</v>
      </c>
      <c r="D33" s="16">
        <v>177</v>
      </c>
      <c r="E33" s="25">
        <v>899</v>
      </c>
      <c r="F33" s="78">
        <v>206</v>
      </c>
      <c r="G33" s="16">
        <v>3</v>
      </c>
      <c r="H33" s="21">
        <f t="shared" si="1"/>
        <v>209</v>
      </c>
      <c r="I33" s="26">
        <v>164</v>
      </c>
      <c r="J33" s="16">
        <v>2</v>
      </c>
      <c r="K33" s="25">
        <f t="shared" si="2"/>
        <v>166</v>
      </c>
    </row>
    <row r="34" spans="1:111" x14ac:dyDescent="0.2">
      <c r="A34" s="24">
        <v>2004</v>
      </c>
      <c r="B34" s="17" t="s">
        <v>37</v>
      </c>
      <c r="C34" s="171">
        <f t="shared" si="0"/>
        <v>563</v>
      </c>
      <c r="D34" s="16">
        <v>230</v>
      </c>
      <c r="E34" s="25">
        <v>793</v>
      </c>
      <c r="F34" s="78">
        <v>214</v>
      </c>
      <c r="G34" s="16">
        <v>6</v>
      </c>
      <c r="H34" s="21">
        <f t="shared" si="1"/>
        <v>220</v>
      </c>
      <c r="I34" s="26">
        <v>138</v>
      </c>
      <c r="J34" s="16">
        <v>3</v>
      </c>
      <c r="K34" s="25">
        <f t="shared" si="2"/>
        <v>141</v>
      </c>
    </row>
    <row r="35" spans="1:111" x14ac:dyDescent="0.2">
      <c r="A35" s="24">
        <v>2004</v>
      </c>
      <c r="B35" s="17" t="s">
        <v>38</v>
      </c>
      <c r="C35" s="171">
        <f t="shared" si="0"/>
        <v>779</v>
      </c>
      <c r="D35" s="16">
        <v>201</v>
      </c>
      <c r="E35" s="25">
        <v>980</v>
      </c>
      <c r="F35" s="78">
        <v>212</v>
      </c>
      <c r="G35" s="16">
        <v>11</v>
      </c>
      <c r="H35" s="21">
        <f t="shared" si="1"/>
        <v>223</v>
      </c>
      <c r="I35" s="26">
        <v>167</v>
      </c>
      <c r="J35" s="16">
        <v>2</v>
      </c>
      <c r="K35" s="25">
        <f t="shared" si="2"/>
        <v>169</v>
      </c>
    </row>
    <row r="36" spans="1:111" x14ac:dyDescent="0.2">
      <c r="A36" s="24">
        <v>2004</v>
      </c>
      <c r="B36" s="17" t="s">
        <v>39</v>
      </c>
      <c r="C36" s="171">
        <f t="shared" si="0"/>
        <v>864</v>
      </c>
      <c r="D36" s="16">
        <v>208</v>
      </c>
      <c r="E36" s="25">
        <v>1072</v>
      </c>
      <c r="F36" s="78">
        <v>212</v>
      </c>
      <c r="G36" s="16">
        <v>7</v>
      </c>
      <c r="H36" s="21">
        <f t="shared" si="1"/>
        <v>219</v>
      </c>
      <c r="I36" s="26">
        <v>117</v>
      </c>
      <c r="J36" s="16">
        <v>3</v>
      </c>
      <c r="K36" s="25">
        <f t="shared" si="2"/>
        <v>120</v>
      </c>
    </row>
    <row r="37" spans="1:111" x14ac:dyDescent="0.2">
      <c r="A37" s="24">
        <v>2004</v>
      </c>
      <c r="B37" s="17" t="s">
        <v>40</v>
      </c>
      <c r="C37" s="171">
        <f t="shared" si="0"/>
        <v>875</v>
      </c>
      <c r="D37" s="16">
        <v>169</v>
      </c>
      <c r="E37" s="25">
        <v>1044</v>
      </c>
      <c r="F37" s="78">
        <v>220</v>
      </c>
      <c r="G37" s="16">
        <v>14</v>
      </c>
      <c r="H37" s="21">
        <f t="shared" si="1"/>
        <v>234</v>
      </c>
      <c r="I37" s="26">
        <v>129</v>
      </c>
      <c r="J37" s="16">
        <v>3</v>
      </c>
      <c r="K37" s="25">
        <f t="shared" si="2"/>
        <v>132</v>
      </c>
    </row>
    <row r="38" spans="1:111" x14ac:dyDescent="0.2">
      <c r="A38" s="24">
        <v>2004</v>
      </c>
      <c r="B38" s="17" t="s">
        <v>41</v>
      </c>
      <c r="C38" s="171">
        <f t="shared" si="0"/>
        <v>900</v>
      </c>
      <c r="D38" s="16">
        <v>176</v>
      </c>
      <c r="E38" s="25">
        <v>1076</v>
      </c>
      <c r="F38" s="78">
        <v>229</v>
      </c>
      <c r="G38" s="16">
        <v>5</v>
      </c>
      <c r="H38" s="21">
        <f t="shared" si="1"/>
        <v>234</v>
      </c>
      <c r="I38" s="26">
        <v>148</v>
      </c>
      <c r="J38" s="16">
        <v>1</v>
      </c>
      <c r="K38" s="25">
        <f t="shared" si="2"/>
        <v>149</v>
      </c>
    </row>
    <row r="39" spans="1:111" x14ac:dyDescent="0.2">
      <c r="A39" s="24">
        <v>2004</v>
      </c>
      <c r="B39" s="17" t="s">
        <v>42</v>
      </c>
      <c r="C39" s="171">
        <f t="shared" si="0"/>
        <v>839</v>
      </c>
      <c r="D39" s="16">
        <v>180</v>
      </c>
      <c r="E39" s="25">
        <v>1019</v>
      </c>
      <c r="F39" s="78">
        <v>245</v>
      </c>
      <c r="G39" s="16">
        <v>6</v>
      </c>
      <c r="H39" s="21">
        <f t="shared" si="1"/>
        <v>251</v>
      </c>
      <c r="I39" s="26">
        <v>151</v>
      </c>
      <c r="J39" s="16">
        <v>3</v>
      </c>
      <c r="K39" s="25">
        <f t="shared" si="2"/>
        <v>154</v>
      </c>
    </row>
    <row r="40" spans="1:111" x14ac:dyDescent="0.2">
      <c r="A40" s="24">
        <v>2004</v>
      </c>
      <c r="B40" s="17" t="s">
        <v>43</v>
      </c>
      <c r="C40" s="171">
        <f t="shared" si="0"/>
        <v>927</v>
      </c>
      <c r="D40" s="16">
        <v>198</v>
      </c>
      <c r="E40" s="25">
        <v>1125</v>
      </c>
      <c r="F40" s="78">
        <v>241</v>
      </c>
      <c r="G40" s="16">
        <v>7</v>
      </c>
      <c r="H40" s="21">
        <f t="shared" si="1"/>
        <v>248</v>
      </c>
      <c r="I40" s="26">
        <v>173</v>
      </c>
      <c r="J40" s="16">
        <v>2</v>
      </c>
      <c r="K40" s="25">
        <f t="shared" si="2"/>
        <v>175</v>
      </c>
    </row>
    <row r="41" spans="1:111" ht="13.5" thickBot="1" x14ac:dyDescent="0.25">
      <c r="A41" s="32">
        <v>2004</v>
      </c>
      <c r="B41" s="29" t="s">
        <v>32</v>
      </c>
      <c r="C41" s="172">
        <f t="shared" si="0"/>
        <v>1085</v>
      </c>
      <c r="D41" s="46">
        <v>268</v>
      </c>
      <c r="E41" s="33">
        <v>1353</v>
      </c>
      <c r="F41" s="115">
        <v>254</v>
      </c>
      <c r="G41" s="46">
        <v>13</v>
      </c>
      <c r="H41" s="31">
        <f t="shared" si="1"/>
        <v>267</v>
      </c>
      <c r="I41" s="114">
        <v>181</v>
      </c>
      <c r="J41" s="46">
        <v>6</v>
      </c>
      <c r="K41" s="33">
        <f t="shared" si="2"/>
        <v>187</v>
      </c>
    </row>
    <row r="42" spans="1:111" ht="13.5" thickBot="1" x14ac:dyDescent="0.25">
      <c r="A42" s="186">
        <v>2004</v>
      </c>
      <c r="B42" s="187" t="s">
        <v>31</v>
      </c>
      <c r="C42" s="187">
        <f t="shared" ref="C42:K42" si="5">SUM(C30:C41)</f>
        <v>10198</v>
      </c>
      <c r="D42" s="187">
        <f t="shared" si="5"/>
        <v>2293</v>
      </c>
      <c r="E42" s="187">
        <f t="shared" si="5"/>
        <v>12491</v>
      </c>
      <c r="F42" s="187">
        <f t="shared" si="5"/>
        <v>2647</v>
      </c>
      <c r="G42" s="187">
        <f t="shared" si="5"/>
        <v>96</v>
      </c>
      <c r="H42" s="187">
        <f t="shared" si="5"/>
        <v>2743</v>
      </c>
      <c r="I42" s="187">
        <f t="shared" si="5"/>
        <v>1742</v>
      </c>
      <c r="J42" s="187">
        <f t="shared" si="5"/>
        <v>33</v>
      </c>
      <c r="K42" s="188">
        <f t="shared" si="5"/>
        <v>1775</v>
      </c>
    </row>
    <row r="43" spans="1:111" x14ac:dyDescent="0.2">
      <c r="A43" s="86">
        <v>2005</v>
      </c>
      <c r="B43" s="17" t="s">
        <v>33</v>
      </c>
      <c r="C43" s="170">
        <f t="shared" si="0"/>
        <v>729</v>
      </c>
      <c r="D43" s="39">
        <v>211</v>
      </c>
      <c r="E43" s="25">
        <v>940</v>
      </c>
      <c r="F43" s="90">
        <v>205</v>
      </c>
      <c r="G43" s="35">
        <v>10</v>
      </c>
      <c r="H43" s="89">
        <f t="shared" si="1"/>
        <v>215</v>
      </c>
      <c r="I43" s="41">
        <v>138</v>
      </c>
      <c r="J43" s="39">
        <v>3</v>
      </c>
      <c r="K43" s="23">
        <f t="shared" si="2"/>
        <v>141</v>
      </c>
    </row>
    <row r="44" spans="1:111" x14ac:dyDescent="0.2">
      <c r="A44" s="24">
        <v>2005</v>
      </c>
      <c r="B44" s="17" t="s">
        <v>34</v>
      </c>
      <c r="C44" s="171">
        <f t="shared" si="0"/>
        <v>874</v>
      </c>
      <c r="D44" s="16">
        <v>205</v>
      </c>
      <c r="E44" s="25">
        <v>1079</v>
      </c>
      <c r="F44" s="78">
        <v>246</v>
      </c>
      <c r="G44" s="16">
        <v>15</v>
      </c>
      <c r="H44" s="21">
        <f t="shared" si="1"/>
        <v>261</v>
      </c>
      <c r="I44" s="26">
        <v>149</v>
      </c>
      <c r="J44" s="16">
        <v>3</v>
      </c>
      <c r="K44" s="25">
        <f t="shared" si="2"/>
        <v>152</v>
      </c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  <c r="DE44" s="162"/>
      <c r="DF44" s="162"/>
      <c r="DG44" s="162"/>
    </row>
    <row r="45" spans="1:111" x14ac:dyDescent="0.2">
      <c r="A45" s="24">
        <v>2005</v>
      </c>
      <c r="B45" s="17" t="s">
        <v>35</v>
      </c>
      <c r="C45" s="171">
        <f t="shared" si="0"/>
        <v>914</v>
      </c>
      <c r="D45" s="16">
        <v>202</v>
      </c>
      <c r="E45" s="25">
        <v>1116</v>
      </c>
      <c r="F45" s="78">
        <v>314</v>
      </c>
      <c r="G45" s="16">
        <v>7</v>
      </c>
      <c r="H45" s="21">
        <f t="shared" si="1"/>
        <v>321</v>
      </c>
      <c r="I45" s="26">
        <v>199</v>
      </c>
      <c r="J45" s="16">
        <v>3</v>
      </c>
      <c r="K45" s="25">
        <f t="shared" si="2"/>
        <v>202</v>
      </c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2"/>
      <c r="BM45" s="162"/>
      <c r="BN45" s="162"/>
      <c r="BO45" s="162"/>
      <c r="BP45" s="162"/>
      <c r="BQ45" s="162"/>
      <c r="BR45" s="162"/>
      <c r="BS45" s="162"/>
      <c r="BT45" s="162"/>
      <c r="BU45" s="162"/>
      <c r="BV45" s="162"/>
      <c r="BW45" s="162"/>
      <c r="BX45" s="162"/>
      <c r="BY45" s="162"/>
      <c r="BZ45" s="162"/>
      <c r="CA45" s="162"/>
      <c r="CB45" s="162"/>
      <c r="CC45" s="162"/>
      <c r="CD45" s="162"/>
      <c r="CE45" s="162"/>
      <c r="CF45" s="162"/>
      <c r="CG45" s="162"/>
      <c r="CH45" s="162"/>
      <c r="CI45" s="162"/>
      <c r="CJ45" s="162"/>
      <c r="CK45" s="162"/>
      <c r="CL45" s="162"/>
      <c r="CM45" s="162"/>
      <c r="CN45" s="162"/>
      <c r="CO45" s="162"/>
      <c r="CP45" s="162"/>
      <c r="CQ45" s="162"/>
      <c r="CR45" s="162"/>
      <c r="CS45" s="162"/>
      <c r="CT45" s="162"/>
      <c r="CU45" s="162"/>
      <c r="CV45" s="162"/>
      <c r="CW45" s="162"/>
      <c r="CX45" s="162"/>
      <c r="CY45" s="162"/>
      <c r="CZ45" s="162"/>
      <c r="DA45" s="162"/>
      <c r="DB45" s="162"/>
      <c r="DC45" s="162"/>
      <c r="DD45" s="162"/>
      <c r="DE45" s="162"/>
      <c r="DF45" s="162"/>
      <c r="DG45" s="162"/>
    </row>
    <row r="46" spans="1:111" x14ac:dyDescent="0.2">
      <c r="A46" s="24">
        <v>2005</v>
      </c>
      <c r="B46" s="17" t="s">
        <v>36</v>
      </c>
      <c r="C46" s="171">
        <f t="shared" si="0"/>
        <v>932</v>
      </c>
      <c r="D46" s="16">
        <v>176</v>
      </c>
      <c r="E46" s="25">
        <v>1108</v>
      </c>
      <c r="F46" s="78">
        <v>303</v>
      </c>
      <c r="G46" s="16">
        <v>13</v>
      </c>
      <c r="H46" s="21">
        <f t="shared" si="1"/>
        <v>316</v>
      </c>
      <c r="I46" s="26">
        <v>141</v>
      </c>
      <c r="J46" s="16">
        <v>6</v>
      </c>
      <c r="K46" s="25">
        <f t="shared" si="2"/>
        <v>147</v>
      </c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  <c r="BQ46" s="162"/>
      <c r="BR46" s="162"/>
      <c r="BS46" s="162"/>
      <c r="BT46" s="162"/>
      <c r="BU46" s="162"/>
      <c r="BV46" s="162"/>
      <c r="BW46" s="162"/>
      <c r="BX46" s="162"/>
      <c r="BY46" s="162"/>
      <c r="BZ46" s="162"/>
      <c r="CA46" s="162"/>
      <c r="CB46" s="162"/>
      <c r="CC46" s="162"/>
      <c r="CD46" s="162"/>
      <c r="CE46" s="162"/>
      <c r="CF46" s="162"/>
      <c r="CG46" s="162"/>
      <c r="CH46" s="162"/>
      <c r="CI46" s="162"/>
      <c r="CJ46" s="162"/>
      <c r="CK46" s="162"/>
      <c r="CL46" s="162"/>
      <c r="CM46" s="162"/>
      <c r="CN46" s="162"/>
      <c r="CO46" s="162"/>
      <c r="CP46" s="162"/>
      <c r="CQ46" s="162"/>
      <c r="CR46" s="162"/>
      <c r="CS46" s="162"/>
      <c r="CT46" s="162"/>
      <c r="CU46" s="162"/>
      <c r="CV46" s="162"/>
      <c r="CW46" s="162"/>
      <c r="CX46" s="162"/>
      <c r="CY46" s="162"/>
      <c r="CZ46" s="162"/>
      <c r="DA46" s="162"/>
      <c r="DB46" s="162"/>
      <c r="DC46" s="162"/>
      <c r="DD46" s="162"/>
      <c r="DE46" s="162"/>
      <c r="DF46" s="162"/>
      <c r="DG46" s="162"/>
    </row>
    <row r="47" spans="1:111" x14ac:dyDescent="0.2">
      <c r="A47" s="24">
        <v>2005</v>
      </c>
      <c r="B47" s="17" t="s">
        <v>37</v>
      </c>
      <c r="C47" s="171">
        <f t="shared" si="0"/>
        <v>841</v>
      </c>
      <c r="D47" s="16">
        <v>196</v>
      </c>
      <c r="E47" s="25">
        <v>1037</v>
      </c>
      <c r="F47" s="78">
        <v>323</v>
      </c>
      <c r="G47" s="16">
        <v>7</v>
      </c>
      <c r="H47" s="21">
        <f t="shared" si="1"/>
        <v>330</v>
      </c>
      <c r="I47" s="26">
        <v>174</v>
      </c>
      <c r="J47" s="16">
        <v>0</v>
      </c>
      <c r="K47" s="25">
        <f t="shared" si="2"/>
        <v>174</v>
      </c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  <c r="BI47" s="162"/>
      <c r="BJ47" s="162"/>
      <c r="BK47" s="162"/>
      <c r="BL47" s="162"/>
      <c r="BM47" s="162"/>
      <c r="BN47" s="162"/>
      <c r="BO47" s="162"/>
      <c r="BP47" s="162"/>
      <c r="BQ47" s="162"/>
      <c r="BR47" s="162"/>
      <c r="BS47" s="162"/>
      <c r="BT47" s="162"/>
      <c r="BU47" s="162"/>
      <c r="BV47" s="162"/>
      <c r="BW47" s="162"/>
      <c r="BX47" s="162"/>
      <c r="BY47" s="162"/>
      <c r="BZ47" s="162"/>
      <c r="CA47" s="162"/>
      <c r="CB47" s="162"/>
      <c r="CC47" s="162"/>
      <c r="CD47" s="162"/>
      <c r="CE47" s="162"/>
      <c r="CF47" s="162"/>
      <c r="CG47" s="162"/>
      <c r="CH47" s="162"/>
      <c r="CI47" s="162"/>
      <c r="CJ47" s="162"/>
      <c r="CK47" s="162"/>
      <c r="CL47" s="162"/>
      <c r="CM47" s="162"/>
      <c r="CN47" s="162"/>
      <c r="CO47" s="162"/>
      <c r="CP47" s="162"/>
      <c r="CQ47" s="162"/>
      <c r="CR47" s="162"/>
      <c r="CS47" s="162"/>
      <c r="CT47" s="162"/>
      <c r="CU47" s="162"/>
      <c r="CV47" s="162"/>
      <c r="CW47" s="162"/>
      <c r="CX47" s="162"/>
      <c r="CY47" s="162"/>
      <c r="CZ47" s="162"/>
      <c r="DA47" s="162"/>
      <c r="DB47" s="162"/>
      <c r="DC47" s="162"/>
      <c r="DD47" s="162"/>
      <c r="DE47" s="162"/>
      <c r="DF47" s="162"/>
      <c r="DG47" s="162"/>
    </row>
    <row r="48" spans="1:111" x14ac:dyDescent="0.2">
      <c r="A48" s="24">
        <v>2005</v>
      </c>
      <c r="B48" s="17" t="s">
        <v>38</v>
      </c>
      <c r="C48" s="171">
        <f t="shared" si="0"/>
        <v>907</v>
      </c>
      <c r="D48" s="16">
        <v>197</v>
      </c>
      <c r="E48" s="25">
        <v>1104</v>
      </c>
      <c r="F48" s="78">
        <v>322</v>
      </c>
      <c r="G48" s="16">
        <v>2</v>
      </c>
      <c r="H48" s="21">
        <f t="shared" si="1"/>
        <v>324</v>
      </c>
      <c r="I48" s="26">
        <v>165</v>
      </c>
      <c r="J48" s="16">
        <v>0</v>
      </c>
      <c r="K48" s="25">
        <f t="shared" si="2"/>
        <v>165</v>
      </c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2"/>
      <c r="BJ48" s="162"/>
      <c r="BK48" s="162"/>
      <c r="BL48" s="162"/>
      <c r="BM48" s="162"/>
      <c r="BN48" s="162"/>
      <c r="BO48" s="162"/>
      <c r="BP48" s="162"/>
      <c r="BQ48" s="162"/>
      <c r="BR48" s="162"/>
      <c r="BS48" s="162"/>
      <c r="BT48" s="162"/>
      <c r="BU48" s="162"/>
      <c r="BV48" s="162"/>
      <c r="BW48" s="162"/>
      <c r="BX48" s="162"/>
      <c r="BY48" s="162"/>
      <c r="BZ48" s="162"/>
      <c r="CA48" s="162"/>
      <c r="CB48" s="162"/>
      <c r="CC48" s="162"/>
      <c r="CD48" s="162"/>
      <c r="CE48" s="162"/>
      <c r="CF48" s="162"/>
      <c r="CG48" s="162"/>
      <c r="CH48" s="162"/>
      <c r="CI48" s="162"/>
      <c r="CJ48" s="162"/>
      <c r="CK48" s="162"/>
      <c r="CL48" s="162"/>
      <c r="CM48" s="162"/>
      <c r="CN48" s="162"/>
      <c r="CO48" s="162"/>
      <c r="CP48" s="162"/>
      <c r="CQ48" s="162"/>
      <c r="CR48" s="162"/>
      <c r="CS48" s="162"/>
      <c r="CT48" s="162"/>
      <c r="CU48" s="162"/>
      <c r="CV48" s="162"/>
      <c r="CW48" s="162"/>
      <c r="CX48" s="162"/>
      <c r="CY48" s="162"/>
      <c r="CZ48" s="162"/>
      <c r="DA48" s="162"/>
      <c r="DB48" s="162"/>
      <c r="DC48" s="162"/>
      <c r="DD48" s="162"/>
      <c r="DE48" s="162"/>
      <c r="DF48" s="162"/>
      <c r="DG48" s="162"/>
    </row>
    <row r="49" spans="1:111" s="128" customFormat="1" x14ac:dyDescent="0.2">
      <c r="A49" s="24">
        <v>2005</v>
      </c>
      <c r="B49" s="17" t="s">
        <v>39</v>
      </c>
      <c r="C49" s="171">
        <f t="shared" si="0"/>
        <v>808</v>
      </c>
      <c r="D49" s="16">
        <v>172</v>
      </c>
      <c r="E49" s="25">
        <v>980</v>
      </c>
      <c r="F49" s="78">
        <v>348</v>
      </c>
      <c r="G49" s="16">
        <v>15</v>
      </c>
      <c r="H49" s="21">
        <f t="shared" si="1"/>
        <v>363</v>
      </c>
      <c r="I49" s="26">
        <v>152</v>
      </c>
      <c r="J49" s="16">
        <v>2</v>
      </c>
      <c r="K49" s="25">
        <f t="shared" si="2"/>
        <v>154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  <c r="BQ49" s="162"/>
      <c r="BR49" s="162"/>
      <c r="BS49" s="162"/>
      <c r="BT49" s="162"/>
      <c r="BU49" s="162"/>
      <c r="BV49" s="162"/>
      <c r="BW49" s="162"/>
      <c r="BX49" s="162"/>
      <c r="BY49" s="162"/>
      <c r="BZ49" s="162"/>
      <c r="CA49" s="162"/>
      <c r="CB49" s="162"/>
      <c r="CC49" s="162"/>
      <c r="CD49" s="162"/>
      <c r="CE49" s="162"/>
      <c r="CF49" s="162"/>
      <c r="CG49" s="162"/>
      <c r="CH49" s="162"/>
      <c r="CI49" s="162"/>
      <c r="CJ49" s="162"/>
      <c r="CK49" s="162"/>
      <c r="CL49" s="162"/>
      <c r="CM49" s="162"/>
      <c r="CN49" s="162"/>
      <c r="CO49" s="162"/>
      <c r="CP49" s="162"/>
      <c r="CQ49" s="162"/>
      <c r="CR49" s="162"/>
      <c r="CS49" s="162"/>
      <c r="CT49" s="162"/>
      <c r="CU49" s="162"/>
      <c r="CV49" s="162"/>
      <c r="CW49" s="162"/>
      <c r="CX49" s="162"/>
      <c r="CY49" s="162"/>
      <c r="CZ49" s="162"/>
      <c r="DA49" s="162"/>
      <c r="DB49" s="162"/>
      <c r="DC49" s="162"/>
      <c r="DD49" s="162"/>
      <c r="DE49" s="162"/>
      <c r="DF49" s="162"/>
      <c r="DG49" s="162"/>
    </row>
    <row r="50" spans="1:111" s="128" customFormat="1" x14ac:dyDescent="0.2">
      <c r="A50" s="24">
        <v>2005</v>
      </c>
      <c r="B50" s="17" t="s">
        <v>40</v>
      </c>
      <c r="C50" s="171">
        <f t="shared" si="0"/>
        <v>882</v>
      </c>
      <c r="D50" s="16">
        <v>224</v>
      </c>
      <c r="E50" s="25">
        <v>1106</v>
      </c>
      <c r="F50" s="78">
        <v>315</v>
      </c>
      <c r="G50" s="16">
        <v>6</v>
      </c>
      <c r="H50" s="21">
        <f t="shared" si="1"/>
        <v>321</v>
      </c>
      <c r="I50" s="26">
        <v>138</v>
      </c>
      <c r="J50" s="16">
        <v>3</v>
      </c>
      <c r="K50" s="25">
        <f t="shared" si="2"/>
        <v>141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2"/>
      <c r="BQ50" s="162"/>
      <c r="BR50" s="162"/>
      <c r="BS50" s="162"/>
      <c r="BT50" s="162"/>
      <c r="BU50" s="162"/>
      <c r="BV50" s="162"/>
      <c r="BW50" s="162"/>
      <c r="BX50" s="162"/>
      <c r="BY50" s="162"/>
      <c r="BZ50" s="162"/>
      <c r="CA50" s="162"/>
      <c r="CB50" s="162"/>
      <c r="CC50" s="162"/>
      <c r="CD50" s="162"/>
      <c r="CE50" s="162"/>
      <c r="CF50" s="162"/>
      <c r="CG50" s="162"/>
      <c r="CH50" s="162"/>
      <c r="CI50" s="162"/>
      <c r="CJ50" s="162"/>
      <c r="CK50" s="162"/>
      <c r="CL50" s="162"/>
      <c r="CM50" s="162"/>
      <c r="CN50" s="162"/>
      <c r="CO50" s="162"/>
      <c r="CP50" s="162"/>
      <c r="CQ50" s="162"/>
      <c r="CR50" s="162"/>
      <c r="CS50" s="162"/>
      <c r="CT50" s="162"/>
      <c r="CU50" s="162"/>
      <c r="CV50" s="162"/>
      <c r="CW50" s="162"/>
      <c r="CX50" s="162"/>
      <c r="CY50" s="162"/>
      <c r="CZ50" s="162"/>
      <c r="DA50" s="162"/>
      <c r="DB50" s="162"/>
      <c r="DC50" s="162"/>
      <c r="DD50" s="162"/>
      <c r="DE50" s="162"/>
      <c r="DF50" s="162"/>
      <c r="DG50" s="162"/>
    </row>
    <row r="51" spans="1:111" x14ac:dyDescent="0.2">
      <c r="A51" s="24">
        <v>2005</v>
      </c>
      <c r="B51" s="17" t="s">
        <v>41</v>
      </c>
      <c r="C51" s="171">
        <f t="shared" si="0"/>
        <v>913</v>
      </c>
      <c r="D51" s="16">
        <v>257</v>
      </c>
      <c r="E51" s="25">
        <v>1170</v>
      </c>
      <c r="F51" s="78">
        <v>394</v>
      </c>
      <c r="G51" s="16">
        <v>10</v>
      </c>
      <c r="H51" s="21">
        <f t="shared" si="1"/>
        <v>404</v>
      </c>
      <c r="I51" s="26">
        <v>206</v>
      </c>
      <c r="J51" s="16">
        <v>5</v>
      </c>
      <c r="K51" s="25">
        <f t="shared" si="2"/>
        <v>211</v>
      </c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2"/>
      <c r="BQ51" s="162"/>
      <c r="BR51" s="162"/>
      <c r="BS51" s="162"/>
      <c r="BT51" s="162"/>
      <c r="BU51" s="162"/>
      <c r="BV51" s="162"/>
      <c r="BW51" s="162"/>
      <c r="BX51" s="162"/>
      <c r="BY51" s="162"/>
      <c r="BZ51" s="162"/>
      <c r="CA51" s="162"/>
      <c r="CB51" s="162"/>
      <c r="CC51" s="162"/>
      <c r="CD51" s="162"/>
      <c r="CE51" s="162"/>
      <c r="CF51" s="162"/>
      <c r="CG51" s="162"/>
      <c r="CH51" s="162"/>
      <c r="CI51" s="162"/>
      <c r="CJ51" s="162"/>
      <c r="CK51" s="162"/>
      <c r="CL51" s="162"/>
      <c r="CM51" s="162"/>
      <c r="CN51" s="162"/>
      <c r="CO51" s="162"/>
      <c r="CP51" s="162"/>
      <c r="CQ51" s="162"/>
      <c r="CR51" s="162"/>
      <c r="CS51" s="162"/>
      <c r="CT51" s="162"/>
      <c r="CU51" s="162"/>
      <c r="CV51" s="162"/>
      <c r="CW51" s="162"/>
      <c r="CX51" s="162"/>
      <c r="CY51" s="162"/>
      <c r="CZ51" s="162"/>
      <c r="DA51" s="162"/>
      <c r="DB51" s="162"/>
      <c r="DC51" s="162"/>
      <c r="DD51" s="162"/>
      <c r="DE51" s="162"/>
      <c r="DF51" s="162"/>
      <c r="DG51" s="162"/>
    </row>
    <row r="52" spans="1:111" x14ac:dyDescent="0.2">
      <c r="A52" s="24">
        <v>2005</v>
      </c>
      <c r="B52" s="17" t="s">
        <v>42</v>
      </c>
      <c r="C52" s="171">
        <f t="shared" si="0"/>
        <v>948</v>
      </c>
      <c r="D52" s="16">
        <v>211</v>
      </c>
      <c r="E52" s="25">
        <v>1159</v>
      </c>
      <c r="F52" s="78">
        <v>411</v>
      </c>
      <c r="G52" s="16">
        <v>15</v>
      </c>
      <c r="H52" s="21">
        <f t="shared" si="1"/>
        <v>426</v>
      </c>
      <c r="I52" s="26">
        <v>208</v>
      </c>
      <c r="J52" s="16">
        <v>4</v>
      </c>
      <c r="K52" s="25">
        <f t="shared" si="2"/>
        <v>212</v>
      </c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62"/>
      <c r="BR52" s="162"/>
      <c r="BS52" s="162"/>
      <c r="BT52" s="162"/>
      <c r="BU52" s="162"/>
      <c r="BV52" s="162"/>
      <c r="BW52" s="162"/>
      <c r="BX52" s="162"/>
      <c r="BY52" s="162"/>
      <c r="BZ52" s="162"/>
      <c r="CA52" s="162"/>
      <c r="CB52" s="162"/>
      <c r="CC52" s="162"/>
      <c r="CD52" s="162"/>
      <c r="CE52" s="162"/>
      <c r="CF52" s="162"/>
      <c r="CG52" s="162"/>
      <c r="CH52" s="162"/>
      <c r="CI52" s="162"/>
      <c r="CJ52" s="162"/>
      <c r="CK52" s="162"/>
      <c r="CL52" s="162"/>
      <c r="CM52" s="162"/>
      <c r="CN52" s="162"/>
      <c r="CO52" s="162"/>
      <c r="CP52" s="162"/>
      <c r="CQ52" s="162"/>
      <c r="CR52" s="162"/>
      <c r="CS52" s="162"/>
      <c r="CT52" s="162"/>
      <c r="CU52" s="162"/>
      <c r="CV52" s="162"/>
      <c r="CW52" s="162"/>
      <c r="CX52" s="162"/>
      <c r="CY52" s="162"/>
      <c r="CZ52" s="162"/>
      <c r="DA52" s="162"/>
      <c r="DB52" s="162"/>
      <c r="DC52" s="162"/>
      <c r="DD52" s="162"/>
      <c r="DE52" s="162"/>
      <c r="DF52" s="162"/>
      <c r="DG52" s="162"/>
    </row>
    <row r="53" spans="1:111" x14ac:dyDescent="0.2">
      <c r="A53" s="24">
        <v>2005</v>
      </c>
      <c r="B53" s="17" t="s">
        <v>43</v>
      </c>
      <c r="C53" s="171">
        <f t="shared" si="0"/>
        <v>1046</v>
      </c>
      <c r="D53" s="16">
        <v>192</v>
      </c>
      <c r="E53" s="25">
        <v>1238</v>
      </c>
      <c r="F53" s="78">
        <v>424</v>
      </c>
      <c r="G53" s="16">
        <v>15</v>
      </c>
      <c r="H53" s="21">
        <f t="shared" si="1"/>
        <v>439</v>
      </c>
      <c r="I53" s="26">
        <v>197</v>
      </c>
      <c r="J53" s="16">
        <v>4</v>
      </c>
      <c r="K53" s="25">
        <f t="shared" si="2"/>
        <v>201</v>
      </c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62"/>
      <c r="BR53" s="162"/>
      <c r="BS53" s="162"/>
      <c r="BT53" s="162"/>
      <c r="BU53" s="162"/>
      <c r="BV53" s="162"/>
      <c r="BW53" s="162"/>
      <c r="BX53" s="162"/>
      <c r="BY53" s="162"/>
      <c r="BZ53" s="162"/>
      <c r="CA53" s="162"/>
      <c r="CB53" s="162"/>
      <c r="CC53" s="162"/>
      <c r="CD53" s="162"/>
      <c r="CE53" s="162"/>
      <c r="CF53" s="162"/>
      <c r="CG53" s="162"/>
      <c r="CH53" s="162"/>
      <c r="CI53" s="162"/>
      <c r="CJ53" s="162"/>
      <c r="CK53" s="162"/>
      <c r="CL53" s="162"/>
      <c r="CM53" s="162"/>
      <c r="CN53" s="162"/>
      <c r="CO53" s="162"/>
      <c r="CP53" s="162"/>
      <c r="CQ53" s="162"/>
      <c r="CR53" s="162"/>
      <c r="CS53" s="162"/>
      <c r="CT53" s="162"/>
      <c r="CU53" s="162"/>
      <c r="CV53" s="162"/>
      <c r="CW53" s="162"/>
      <c r="CX53" s="162"/>
      <c r="CY53" s="162"/>
      <c r="CZ53" s="162"/>
      <c r="DA53" s="162"/>
      <c r="DB53" s="162"/>
      <c r="DC53" s="162"/>
      <c r="DD53" s="162"/>
      <c r="DE53" s="162"/>
      <c r="DF53" s="162"/>
      <c r="DG53" s="162"/>
    </row>
    <row r="54" spans="1:111" ht="13.5" thickBot="1" x14ac:dyDescent="0.25">
      <c r="A54" s="32">
        <v>2005</v>
      </c>
      <c r="B54" s="29" t="s">
        <v>32</v>
      </c>
      <c r="C54" s="172">
        <f t="shared" si="0"/>
        <v>1460</v>
      </c>
      <c r="D54" s="46">
        <v>273</v>
      </c>
      <c r="E54" s="33">
        <v>1733</v>
      </c>
      <c r="F54" s="115">
        <v>476</v>
      </c>
      <c r="G54" s="46">
        <v>26</v>
      </c>
      <c r="H54" s="31">
        <f t="shared" si="1"/>
        <v>502</v>
      </c>
      <c r="I54" s="114">
        <v>282</v>
      </c>
      <c r="J54" s="46">
        <v>3</v>
      </c>
      <c r="K54" s="33">
        <f t="shared" si="2"/>
        <v>285</v>
      </c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2"/>
      <c r="BB54" s="162"/>
      <c r="BC54" s="162"/>
      <c r="BD54" s="162"/>
      <c r="BE54" s="162"/>
      <c r="BF54" s="162"/>
      <c r="BG54" s="162"/>
      <c r="BH54" s="162"/>
      <c r="BI54" s="162"/>
      <c r="BJ54" s="162"/>
      <c r="BK54" s="162"/>
      <c r="BL54" s="162"/>
      <c r="BM54" s="162"/>
      <c r="BN54" s="162"/>
      <c r="BO54" s="162"/>
      <c r="BP54" s="162"/>
      <c r="BQ54" s="162"/>
      <c r="BR54" s="162"/>
      <c r="BS54" s="162"/>
      <c r="BT54" s="162"/>
      <c r="BU54" s="162"/>
      <c r="BV54" s="162"/>
      <c r="BW54" s="162"/>
      <c r="BX54" s="162"/>
      <c r="BY54" s="162"/>
      <c r="BZ54" s="162"/>
      <c r="CA54" s="162"/>
      <c r="CB54" s="162"/>
      <c r="CC54" s="162"/>
      <c r="CD54" s="162"/>
      <c r="CE54" s="162"/>
      <c r="CF54" s="162"/>
      <c r="CG54" s="162"/>
      <c r="CH54" s="162"/>
      <c r="CI54" s="162"/>
      <c r="CJ54" s="162"/>
      <c r="CK54" s="162"/>
      <c r="CL54" s="162"/>
      <c r="CM54" s="162"/>
      <c r="CN54" s="162"/>
      <c r="CO54" s="162"/>
      <c r="CP54" s="162"/>
      <c r="CQ54" s="162"/>
      <c r="CR54" s="162"/>
      <c r="CS54" s="162"/>
      <c r="CT54" s="162"/>
      <c r="CU54" s="162"/>
      <c r="CV54" s="162"/>
      <c r="CW54" s="162"/>
      <c r="CX54" s="162"/>
      <c r="CY54" s="162"/>
      <c r="CZ54" s="162"/>
      <c r="DA54" s="162"/>
      <c r="DB54" s="162"/>
      <c r="DC54" s="162"/>
      <c r="DD54" s="162"/>
      <c r="DE54" s="162"/>
      <c r="DF54" s="162"/>
      <c r="DG54" s="162"/>
    </row>
    <row r="55" spans="1:111" ht="13.5" thickBot="1" x14ac:dyDescent="0.25">
      <c r="A55" s="186">
        <v>2005</v>
      </c>
      <c r="B55" s="187" t="s">
        <v>31</v>
      </c>
      <c r="C55" s="186">
        <f t="shared" ref="C55:K55" si="6">SUM(C43:C54)</f>
        <v>11254</v>
      </c>
      <c r="D55" s="187">
        <f t="shared" si="6"/>
        <v>2516</v>
      </c>
      <c r="E55" s="188">
        <f t="shared" si="6"/>
        <v>13770</v>
      </c>
      <c r="F55" s="189">
        <f t="shared" si="6"/>
        <v>4081</v>
      </c>
      <c r="G55" s="187">
        <f t="shared" si="6"/>
        <v>141</v>
      </c>
      <c r="H55" s="190">
        <f t="shared" si="6"/>
        <v>4222</v>
      </c>
      <c r="I55" s="186">
        <f t="shared" si="6"/>
        <v>2149</v>
      </c>
      <c r="J55" s="187">
        <f t="shared" si="6"/>
        <v>36</v>
      </c>
      <c r="K55" s="188">
        <f t="shared" si="6"/>
        <v>2185</v>
      </c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Q55" s="162"/>
      <c r="AR55" s="162"/>
      <c r="AS55" s="162"/>
      <c r="AT55" s="162"/>
      <c r="AU55" s="162"/>
      <c r="AV55" s="162"/>
      <c r="AW55" s="162"/>
      <c r="AX55" s="162"/>
      <c r="AY55" s="162"/>
      <c r="AZ55" s="162"/>
      <c r="BA55" s="162"/>
      <c r="BB55" s="162"/>
      <c r="BC55" s="162"/>
      <c r="BD55" s="162"/>
      <c r="BE55" s="162"/>
      <c r="BF55" s="162"/>
      <c r="BG55" s="162"/>
      <c r="BH55" s="162"/>
      <c r="BI55" s="162"/>
      <c r="BJ55" s="162"/>
      <c r="BK55" s="162"/>
      <c r="BL55" s="162"/>
      <c r="BM55" s="162"/>
      <c r="BN55" s="162"/>
      <c r="BO55" s="162"/>
      <c r="BP55" s="162"/>
      <c r="BQ55" s="162"/>
      <c r="BR55" s="162"/>
      <c r="BS55" s="162"/>
      <c r="BT55" s="162"/>
      <c r="BU55" s="162"/>
      <c r="BV55" s="162"/>
      <c r="BW55" s="162"/>
      <c r="BX55" s="162"/>
      <c r="BY55" s="162"/>
      <c r="BZ55" s="162"/>
      <c r="CA55" s="162"/>
      <c r="CB55" s="162"/>
      <c r="CC55" s="162"/>
      <c r="CD55" s="162"/>
      <c r="CE55" s="162"/>
      <c r="CF55" s="162"/>
      <c r="CG55" s="162"/>
      <c r="CH55" s="162"/>
      <c r="CI55" s="162"/>
      <c r="CJ55" s="162"/>
      <c r="CK55" s="162"/>
      <c r="CL55" s="162"/>
      <c r="CM55" s="162"/>
      <c r="CN55" s="162"/>
      <c r="CO55" s="162"/>
      <c r="CP55" s="162"/>
      <c r="CQ55" s="162"/>
      <c r="CR55" s="162"/>
      <c r="CS55" s="162"/>
      <c r="CT55" s="162"/>
      <c r="CU55" s="162"/>
      <c r="CV55" s="162"/>
      <c r="CW55" s="162"/>
      <c r="CX55" s="162"/>
      <c r="CY55" s="162"/>
      <c r="CZ55" s="162"/>
      <c r="DA55" s="162"/>
      <c r="DB55" s="162"/>
      <c r="DC55" s="162"/>
      <c r="DD55" s="162"/>
      <c r="DE55" s="162"/>
      <c r="DF55" s="162"/>
      <c r="DG55" s="162"/>
    </row>
    <row r="56" spans="1:111" x14ac:dyDescent="0.2">
      <c r="A56" s="86">
        <v>2006</v>
      </c>
      <c r="B56" s="17" t="s">
        <v>33</v>
      </c>
      <c r="C56" s="170">
        <f t="shared" ref="C56:C67" si="7">E56-D56</f>
        <v>933</v>
      </c>
      <c r="D56" s="39">
        <v>243</v>
      </c>
      <c r="E56" s="25">
        <v>1176</v>
      </c>
      <c r="F56" s="90">
        <v>307</v>
      </c>
      <c r="G56" s="35">
        <v>21</v>
      </c>
      <c r="H56" s="21">
        <f>F56+G56</f>
        <v>328</v>
      </c>
      <c r="I56" s="41">
        <v>168</v>
      </c>
      <c r="J56" s="39">
        <v>5</v>
      </c>
      <c r="K56" s="25">
        <f t="shared" si="2"/>
        <v>173</v>
      </c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162"/>
      <c r="AT56" s="162"/>
      <c r="AU56" s="162"/>
      <c r="AV56" s="162"/>
      <c r="AW56" s="162"/>
      <c r="AX56" s="162"/>
      <c r="AY56" s="162"/>
      <c r="AZ56" s="162"/>
      <c r="BA56" s="162"/>
      <c r="BB56" s="162"/>
      <c r="BC56" s="162"/>
      <c r="BD56" s="162"/>
      <c r="BE56" s="162"/>
      <c r="BF56" s="162"/>
      <c r="BG56" s="162"/>
      <c r="BH56" s="162"/>
      <c r="BI56" s="162"/>
      <c r="BJ56" s="162"/>
      <c r="BK56" s="162"/>
      <c r="BL56" s="162"/>
      <c r="BM56" s="162"/>
      <c r="BN56" s="162"/>
      <c r="BO56" s="162"/>
      <c r="BP56" s="162"/>
      <c r="BQ56" s="162"/>
      <c r="BR56" s="162"/>
      <c r="BS56" s="162"/>
      <c r="BT56" s="162"/>
      <c r="BU56" s="162"/>
      <c r="BV56" s="162"/>
      <c r="BW56" s="162"/>
      <c r="BX56" s="162"/>
      <c r="BY56" s="162"/>
      <c r="BZ56" s="162"/>
      <c r="CA56" s="162"/>
      <c r="CB56" s="162"/>
      <c r="CC56" s="162"/>
      <c r="CD56" s="162"/>
      <c r="CE56" s="162"/>
      <c r="CF56" s="162"/>
      <c r="CG56" s="162"/>
      <c r="CH56" s="162"/>
      <c r="CI56" s="162"/>
      <c r="CJ56" s="162"/>
      <c r="CK56" s="162"/>
      <c r="CL56" s="162"/>
      <c r="CM56" s="162"/>
      <c r="CN56" s="162"/>
      <c r="CO56" s="162"/>
      <c r="CP56" s="162"/>
      <c r="CQ56" s="162"/>
      <c r="CR56" s="162"/>
      <c r="CS56" s="162"/>
      <c r="CT56" s="162"/>
      <c r="CU56" s="162"/>
      <c r="CV56" s="162"/>
      <c r="CW56" s="162"/>
      <c r="CX56" s="162"/>
      <c r="CY56" s="162"/>
      <c r="CZ56" s="162"/>
      <c r="DA56" s="162"/>
      <c r="DB56" s="162"/>
      <c r="DC56" s="162"/>
      <c r="DD56" s="162"/>
      <c r="DE56" s="162"/>
      <c r="DF56" s="162"/>
      <c r="DG56" s="162"/>
    </row>
    <row r="57" spans="1:111" x14ac:dyDescent="0.2">
      <c r="A57" s="86">
        <v>2006</v>
      </c>
      <c r="B57" s="17" t="s">
        <v>34</v>
      </c>
      <c r="C57" s="171">
        <f t="shared" si="7"/>
        <v>1160</v>
      </c>
      <c r="D57" s="16">
        <v>234</v>
      </c>
      <c r="E57" s="25">
        <v>1394</v>
      </c>
      <c r="F57" s="78">
        <v>420</v>
      </c>
      <c r="G57" s="16">
        <v>8</v>
      </c>
      <c r="H57" s="21">
        <f>F57+G57</f>
        <v>428</v>
      </c>
      <c r="I57" s="26">
        <v>155</v>
      </c>
      <c r="J57" s="16">
        <v>4</v>
      </c>
      <c r="K57" s="25">
        <f t="shared" si="2"/>
        <v>159</v>
      </c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D57" s="162"/>
      <c r="BE57" s="162"/>
      <c r="BF57" s="162"/>
      <c r="BG57" s="162"/>
      <c r="BH57" s="162"/>
      <c r="BI57" s="162"/>
      <c r="BJ57" s="162"/>
      <c r="BK57" s="162"/>
      <c r="BL57" s="162"/>
      <c r="BM57" s="162"/>
      <c r="BN57" s="162"/>
      <c r="BO57" s="162"/>
      <c r="BP57" s="162"/>
      <c r="BQ57" s="162"/>
      <c r="BR57" s="162"/>
      <c r="BS57" s="162"/>
      <c r="BT57" s="162"/>
      <c r="BU57" s="162"/>
      <c r="BV57" s="162"/>
      <c r="BW57" s="162"/>
      <c r="BX57" s="162"/>
      <c r="BY57" s="162"/>
      <c r="BZ57" s="162"/>
      <c r="CA57" s="162"/>
      <c r="CB57" s="162"/>
      <c r="CC57" s="162"/>
      <c r="CD57" s="162"/>
      <c r="CE57" s="162"/>
      <c r="CF57" s="162"/>
      <c r="CG57" s="162"/>
      <c r="CH57" s="162"/>
      <c r="CI57" s="162"/>
      <c r="CJ57" s="162"/>
      <c r="CK57" s="162"/>
      <c r="CL57" s="162"/>
      <c r="CM57" s="162"/>
      <c r="CN57" s="162"/>
      <c r="CO57" s="162"/>
      <c r="CP57" s="162"/>
      <c r="CQ57" s="162"/>
      <c r="CR57" s="162"/>
      <c r="CS57" s="162"/>
      <c r="CT57" s="162"/>
      <c r="CU57" s="162"/>
      <c r="CV57" s="162"/>
      <c r="CW57" s="162"/>
      <c r="CX57" s="162"/>
      <c r="CY57" s="162"/>
      <c r="CZ57" s="162"/>
      <c r="DA57" s="162"/>
      <c r="DB57" s="162"/>
      <c r="DC57" s="162"/>
      <c r="DD57" s="162"/>
      <c r="DE57" s="162"/>
      <c r="DF57" s="162"/>
      <c r="DG57" s="162"/>
    </row>
    <row r="58" spans="1:111" x14ac:dyDescent="0.2">
      <c r="A58" s="86">
        <v>2006</v>
      </c>
      <c r="B58" s="17" t="s">
        <v>35</v>
      </c>
      <c r="C58" s="171">
        <f t="shared" si="7"/>
        <v>1398</v>
      </c>
      <c r="D58" s="16">
        <v>249</v>
      </c>
      <c r="E58" s="25">
        <v>1647</v>
      </c>
      <c r="F58" s="78">
        <v>360</v>
      </c>
      <c r="G58" s="16">
        <v>16</v>
      </c>
      <c r="H58" s="21">
        <v>376</v>
      </c>
      <c r="I58" s="26">
        <v>207</v>
      </c>
      <c r="J58" s="16">
        <v>5</v>
      </c>
      <c r="K58" s="25">
        <v>212</v>
      </c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2"/>
      <c r="BR58" s="162"/>
      <c r="BS58" s="162"/>
      <c r="BT58" s="162"/>
      <c r="BU58" s="162"/>
      <c r="BV58" s="162"/>
      <c r="BW58" s="162"/>
      <c r="BX58" s="162"/>
      <c r="BY58" s="162"/>
      <c r="BZ58" s="162"/>
      <c r="CA58" s="162"/>
      <c r="CB58" s="162"/>
      <c r="CC58" s="162"/>
      <c r="CD58" s="162"/>
      <c r="CE58" s="162"/>
      <c r="CF58" s="162"/>
      <c r="CG58" s="162"/>
      <c r="CH58" s="162"/>
      <c r="CI58" s="162"/>
      <c r="CJ58" s="162"/>
      <c r="CK58" s="162"/>
      <c r="CL58" s="162"/>
      <c r="CM58" s="162"/>
      <c r="CN58" s="162"/>
      <c r="CO58" s="162"/>
      <c r="CP58" s="162"/>
      <c r="CQ58" s="162"/>
      <c r="CR58" s="162"/>
      <c r="CS58" s="162"/>
      <c r="CT58" s="162"/>
      <c r="CU58" s="162"/>
      <c r="CV58" s="162"/>
      <c r="CW58" s="162"/>
      <c r="CX58" s="162"/>
      <c r="CY58" s="162"/>
      <c r="CZ58" s="162"/>
      <c r="DA58" s="162"/>
      <c r="DB58" s="162"/>
      <c r="DC58" s="162"/>
      <c r="DD58" s="162"/>
      <c r="DE58" s="162"/>
      <c r="DF58" s="162"/>
      <c r="DG58" s="162"/>
    </row>
    <row r="59" spans="1:111" x14ac:dyDescent="0.2">
      <c r="A59" s="86">
        <v>2006</v>
      </c>
      <c r="B59" s="17" t="s">
        <v>36</v>
      </c>
      <c r="C59" s="171">
        <f t="shared" si="7"/>
        <v>1084</v>
      </c>
      <c r="D59" s="16">
        <v>174</v>
      </c>
      <c r="E59" s="25">
        <v>1258</v>
      </c>
      <c r="F59" s="78">
        <v>447</v>
      </c>
      <c r="G59" s="16">
        <v>8</v>
      </c>
      <c r="H59" s="21">
        <v>455</v>
      </c>
      <c r="I59" s="26">
        <v>175</v>
      </c>
      <c r="J59" s="16">
        <v>1</v>
      </c>
      <c r="K59" s="25">
        <v>176</v>
      </c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162"/>
      <c r="AT59" s="162"/>
      <c r="AU59" s="162"/>
      <c r="AV59" s="162"/>
      <c r="AW59" s="162"/>
      <c r="AX59" s="162"/>
      <c r="AY59" s="162"/>
      <c r="AZ59" s="162"/>
      <c r="BA59" s="162"/>
      <c r="BB59" s="162"/>
      <c r="BC59" s="162"/>
      <c r="BD59" s="162"/>
      <c r="BE59" s="162"/>
      <c r="BF59" s="162"/>
      <c r="BG59" s="162"/>
      <c r="BH59" s="162"/>
      <c r="BI59" s="162"/>
      <c r="BJ59" s="162"/>
      <c r="BK59" s="162"/>
      <c r="BL59" s="162"/>
      <c r="BM59" s="162"/>
      <c r="BN59" s="162"/>
      <c r="BO59" s="162"/>
      <c r="BP59" s="162"/>
      <c r="BQ59" s="162"/>
      <c r="BR59" s="162"/>
      <c r="BS59" s="162"/>
      <c r="BT59" s="162"/>
      <c r="BU59" s="162"/>
      <c r="BV59" s="162"/>
      <c r="BW59" s="162"/>
      <c r="BX59" s="162"/>
      <c r="BY59" s="162"/>
      <c r="BZ59" s="162"/>
      <c r="CA59" s="162"/>
      <c r="CB59" s="162"/>
      <c r="CC59" s="162"/>
      <c r="CD59" s="162"/>
      <c r="CE59" s="162"/>
      <c r="CF59" s="162"/>
      <c r="CG59" s="162"/>
      <c r="CH59" s="162"/>
      <c r="CI59" s="162"/>
      <c r="CJ59" s="162"/>
      <c r="CK59" s="162"/>
      <c r="CL59" s="162"/>
      <c r="CM59" s="162"/>
      <c r="CN59" s="162"/>
      <c r="CO59" s="162"/>
      <c r="CP59" s="162"/>
      <c r="CQ59" s="162"/>
      <c r="CR59" s="162"/>
      <c r="CS59" s="162"/>
      <c r="CT59" s="162"/>
      <c r="CU59" s="162"/>
      <c r="CV59" s="162"/>
      <c r="CW59" s="162"/>
      <c r="CX59" s="162"/>
      <c r="CY59" s="162"/>
      <c r="CZ59" s="162"/>
      <c r="DA59" s="162"/>
      <c r="DB59" s="162"/>
      <c r="DC59" s="162"/>
      <c r="DD59" s="162"/>
      <c r="DE59" s="162"/>
      <c r="DF59" s="162"/>
      <c r="DG59" s="162"/>
    </row>
    <row r="60" spans="1:111" x14ac:dyDescent="0.2">
      <c r="A60" s="86">
        <v>2006</v>
      </c>
      <c r="B60" s="17" t="s">
        <v>37</v>
      </c>
      <c r="C60" s="171">
        <f t="shared" si="7"/>
        <v>1067</v>
      </c>
      <c r="D60" s="16">
        <v>221</v>
      </c>
      <c r="E60" s="25">
        <v>1288</v>
      </c>
      <c r="F60" s="78">
        <v>383</v>
      </c>
      <c r="G60" s="16">
        <v>2</v>
      </c>
      <c r="H60" s="21">
        <v>385</v>
      </c>
      <c r="I60" s="26">
        <v>178</v>
      </c>
      <c r="J60" s="16">
        <v>0</v>
      </c>
      <c r="K60" s="25">
        <v>178</v>
      </c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162"/>
      <c r="AT60" s="162"/>
      <c r="AU60" s="162"/>
      <c r="AV60" s="162"/>
      <c r="AW60" s="162"/>
      <c r="AX60" s="162"/>
      <c r="AY60" s="162"/>
      <c r="AZ60" s="162"/>
      <c r="BA60" s="162"/>
      <c r="BB60" s="162"/>
      <c r="BC60" s="162"/>
      <c r="BD60" s="162"/>
      <c r="BE60" s="162"/>
      <c r="BF60" s="162"/>
      <c r="BG60" s="162"/>
      <c r="BH60" s="162"/>
      <c r="BI60" s="162"/>
      <c r="BJ60" s="162"/>
      <c r="BK60" s="162"/>
      <c r="BL60" s="162"/>
      <c r="BM60" s="162"/>
      <c r="BN60" s="162"/>
      <c r="BO60" s="162"/>
      <c r="BP60" s="162"/>
      <c r="BQ60" s="162"/>
      <c r="BR60" s="162"/>
      <c r="BS60" s="162"/>
      <c r="BT60" s="162"/>
      <c r="BU60" s="162"/>
      <c r="BV60" s="162"/>
      <c r="BW60" s="162"/>
      <c r="BX60" s="162"/>
      <c r="BY60" s="162"/>
      <c r="BZ60" s="162"/>
      <c r="CA60" s="162"/>
      <c r="CB60" s="162"/>
      <c r="CC60" s="162"/>
      <c r="CD60" s="162"/>
      <c r="CE60" s="162"/>
      <c r="CF60" s="162"/>
      <c r="CG60" s="162"/>
      <c r="CH60" s="162"/>
      <c r="CI60" s="162"/>
      <c r="CJ60" s="162"/>
      <c r="CK60" s="162"/>
      <c r="CL60" s="162"/>
      <c r="CM60" s="162"/>
      <c r="CN60" s="162"/>
      <c r="CO60" s="162"/>
      <c r="CP60" s="162"/>
      <c r="CQ60" s="162"/>
      <c r="CR60" s="162"/>
      <c r="CS60" s="162"/>
      <c r="CT60" s="162"/>
      <c r="CU60" s="162"/>
      <c r="CV60" s="162"/>
      <c r="CW60" s="162"/>
      <c r="CX60" s="162"/>
      <c r="CY60" s="162"/>
      <c r="CZ60" s="162"/>
      <c r="DA60" s="162"/>
      <c r="DB60" s="162"/>
      <c r="DC60" s="162"/>
      <c r="DD60" s="162"/>
      <c r="DE60" s="162"/>
      <c r="DF60" s="162"/>
      <c r="DG60" s="162"/>
    </row>
    <row r="61" spans="1:111" x14ac:dyDescent="0.2">
      <c r="A61" s="86">
        <v>2006</v>
      </c>
      <c r="B61" s="17" t="s">
        <v>38</v>
      </c>
      <c r="C61" s="171">
        <f t="shared" si="7"/>
        <v>1091</v>
      </c>
      <c r="D61" s="16">
        <v>204</v>
      </c>
      <c r="E61" s="25">
        <v>1295</v>
      </c>
      <c r="F61" s="78">
        <v>414</v>
      </c>
      <c r="G61" s="16">
        <v>7</v>
      </c>
      <c r="H61" s="21">
        <v>421</v>
      </c>
      <c r="I61" s="26">
        <v>240</v>
      </c>
      <c r="J61" s="16">
        <v>2</v>
      </c>
      <c r="K61" s="25">
        <v>242</v>
      </c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2"/>
      <c r="AT61" s="162"/>
      <c r="AU61" s="162"/>
      <c r="AV61" s="162"/>
      <c r="AW61" s="162"/>
      <c r="AX61" s="162"/>
      <c r="AY61" s="162"/>
      <c r="AZ61" s="162"/>
      <c r="BA61" s="162"/>
      <c r="BB61" s="162"/>
      <c r="BC61" s="162"/>
      <c r="BD61" s="162"/>
      <c r="BE61" s="162"/>
      <c r="BF61" s="162"/>
      <c r="BG61" s="162"/>
      <c r="BH61" s="162"/>
      <c r="BI61" s="162"/>
      <c r="BJ61" s="162"/>
      <c r="BK61" s="162"/>
      <c r="BL61" s="162"/>
      <c r="BM61" s="162"/>
      <c r="BN61" s="162"/>
      <c r="BO61" s="162"/>
      <c r="BP61" s="162"/>
      <c r="BQ61" s="162"/>
      <c r="BR61" s="162"/>
      <c r="BS61" s="162"/>
      <c r="BT61" s="162"/>
      <c r="BU61" s="162"/>
      <c r="BV61" s="162"/>
      <c r="BW61" s="162"/>
      <c r="BX61" s="162"/>
      <c r="BY61" s="162"/>
      <c r="BZ61" s="162"/>
      <c r="CA61" s="162"/>
      <c r="CB61" s="162"/>
      <c r="CC61" s="162"/>
      <c r="CD61" s="162"/>
      <c r="CE61" s="162"/>
      <c r="CF61" s="162"/>
      <c r="CG61" s="162"/>
      <c r="CH61" s="162"/>
      <c r="CI61" s="162"/>
      <c r="CJ61" s="162"/>
      <c r="CK61" s="162"/>
      <c r="CL61" s="162"/>
      <c r="CM61" s="162"/>
      <c r="CN61" s="162"/>
      <c r="CO61" s="162"/>
      <c r="CP61" s="162"/>
      <c r="CQ61" s="162"/>
      <c r="CR61" s="162"/>
      <c r="CS61" s="162"/>
      <c r="CT61" s="162"/>
      <c r="CU61" s="162"/>
      <c r="CV61" s="162"/>
      <c r="CW61" s="162"/>
      <c r="CX61" s="162"/>
      <c r="CY61" s="162"/>
      <c r="CZ61" s="162"/>
      <c r="DA61" s="162"/>
      <c r="DB61" s="162"/>
      <c r="DC61" s="162"/>
      <c r="DD61" s="162"/>
      <c r="DE61" s="162"/>
      <c r="DF61" s="162"/>
      <c r="DG61" s="162"/>
    </row>
    <row r="62" spans="1:111" s="128" customFormat="1" x14ac:dyDescent="0.2">
      <c r="A62" s="86">
        <v>2006</v>
      </c>
      <c r="B62" s="17" t="s">
        <v>39</v>
      </c>
      <c r="C62" s="171">
        <f t="shared" si="7"/>
        <v>1078</v>
      </c>
      <c r="D62" s="16">
        <v>226</v>
      </c>
      <c r="E62" s="25">
        <v>1304</v>
      </c>
      <c r="F62" s="78">
        <v>372</v>
      </c>
      <c r="G62" s="16">
        <v>3</v>
      </c>
      <c r="H62" s="21">
        <v>375</v>
      </c>
      <c r="I62" s="26">
        <v>160</v>
      </c>
      <c r="J62" s="16">
        <v>1</v>
      </c>
      <c r="K62" s="25">
        <v>161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  <c r="AU62" s="162"/>
      <c r="AV62" s="162"/>
      <c r="AW62" s="162"/>
      <c r="AX62" s="162"/>
      <c r="AY62" s="162"/>
      <c r="AZ62" s="162"/>
      <c r="BA62" s="162"/>
      <c r="BB62" s="162"/>
      <c r="BC62" s="162"/>
      <c r="BD62" s="162"/>
      <c r="BE62" s="162"/>
      <c r="BF62" s="162"/>
      <c r="BG62" s="162"/>
      <c r="BH62" s="162"/>
      <c r="BI62" s="162"/>
      <c r="BJ62" s="162"/>
      <c r="BK62" s="162"/>
      <c r="BL62" s="162"/>
      <c r="BM62" s="162"/>
      <c r="BN62" s="162"/>
      <c r="BO62" s="162"/>
      <c r="BP62" s="162"/>
      <c r="BQ62" s="162"/>
      <c r="BR62" s="162"/>
      <c r="BS62" s="162"/>
      <c r="BT62" s="162"/>
      <c r="BU62" s="162"/>
      <c r="BV62" s="162"/>
      <c r="BW62" s="162"/>
      <c r="BX62" s="162"/>
      <c r="BY62" s="162"/>
      <c r="BZ62" s="162"/>
      <c r="CA62" s="162"/>
      <c r="CB62" s="162"/>
      <c r="CC62" s="162"/>
      <c r="CD62" s="162"/>
      <c r="CE62" s="162"/>
      <c r="CF62" s="162"/>
      <c r="CG62" s="162"/>
      <c r="CH62" s="162"/>
      <c r="CI62" s="162"/>
      <c r="CJ62" s="162"/>
      <c r="CK62" s="162"/>
      <c r="CL62" s="162"/>
      <c r="CM62" s="162"/>
      <c r="CN62" s="162"/>
      <c r="CO62" s="162"/>
      <c r="CP62" s="162"/>
      <c r="CQ62" s="162"/>
      <c r="CR62" s="162"/>
      <c r="CS62" s="162"/>
      <c r="CT62" s="162"/>
      <c r="CU62" s="162"/>
      <c r="CV62" s="162"/>
      <c r="CW62" s="162"/>
      <c r="CX62" s="162"/>
      <c r="CY62" s="162"/>
      <c r="CZ62" s="162"/>
      <c r="DA62" s="162"/>
      <c r="DB62" s="162"/>
      <c r="DC62" s="162"/>
      <c r="DD62" s="162"/>
      <c r="DE62" s="162"/>
      <c r="DF62" s="162"/>
      <c r="DG62" s="162"/>
    </row>
    <row r="63" spans="1:111" s="128" customFormat="1" x14ac:dyDescent="0.2">
      <c r="A63" s="86">
        <v>2006</v>
      </c>
      <c r="B63" s="17" t="s">
        <v>40</v>
      </c>
      <c r="C63" s="171">
        <f t="shared" si="7"/>
        <v>905</v>
      </c>
      <c r="D63" s="16">
        <v>237</v>
      </c>
      <c r="E63" s="25">
        <v>1142</v>
      </c>
      <c r="F63" s="78">
        <v>278</v>
      </c>
      <c r="G63" s="16">
        <v>13</v>
      </c>
      <c r="H63" s="21">
        <v>291</v>
      </c>
      <c r="I63" s="26">
        <v>157</v>
      </c>
      <c r="J63" s="16">
        <v>0</v>
      </c>
      <c r="K63" s="25">
        <v>157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  <c r="BI63" s="162"/>
      <c r="BJ63" s="162"/>
      <c r="BK63" s="162"/>
      <c r="BL63" s="162"/>
      <c r="BM63" s="162"/>
      <c r="BN63" s="162"/>
      <c r="BO63" s="162"/>
      <c r="BP63" s="162"/>
      <c r="BQ63" s="162"/>
      <c r="BR63" s="162"/>
      <c r="BS63" s="162"/>
      <c r="BT63" s="162"/>
      <c r="BU63" s="162"/>
      <c r="BV63" s="162"/>
      <c r="BW63" s="162"/>
      <c r="BX63" s="162"/>
      <c r="BY63" s="162"/>
      <c r="BZ63" s="162"/>
      <c r="CA63" s="162"/>
      <c r="CB63" s="162"/>
      <c r="CC63" s="162"/>
      <c r="CD63" s="162"/>
      <c r="CE63" s="162"/>
      <c r="CF63" s="162"/>
      <c r="CG63" s="162"/>
      <c r="CH63" s="162"/>
      <c r="CI63" s="162"/>
      <c r="CJ63" s="162"/>
      <c r="CK63" s="162"/>
      <c r="CL63" s="162"/>
      <c r="CM63" s="162"/>
      <c r="CN63" s="162"/>
      <c r="CO63" s="162"/>
      <c r="CP63" s="162"/>
      <c r="CQ63" s="162"/>
      <c r="CR63" s="162"/>
      <c r="CS63" s="162"/>
      <c r="CT63" s="162"/>
      <c r="CU63" s="162"/>
      <c r="CV63" s="162"/>
      <c r="CW63" s="162"/>
      <c r="CX63" s="162"/>
      <c r="CY63" s="162"/>
      <c r="CZ63" s="162"/>
      <c r="DA63" s="162"/>
      <c r="DB63" s="162"/>
      <c r="DC63" s="162"/>
      <c r="DD63" s="162"/>
      <c r="DE63" s="162"/>
      <c r="DF63" s="162"/>
      <c r="DG63" s="162"/>
    </row>
    <row r="64" spans="1:111" x14ac:dyDescent="0.2">
      <c r="A64" s="86">
        <v>2006</v>
      </c>
      <c r="B64" s="17" t="s">
        <v>41</v>
      </c>
      <c r="C64" s="171">
        <f t="shared" si="7"/>
        <v>1072</v>
      </c>
      <c r="D64" s="16">
        <v>260</v>
      </c>
      <c r="E64" s="25">
        <v>1332</v>
      </c>
      <c r="F64" s="78">
        <v>444</v>
      </c>
      <c r="G64" s="16">
        <v>13</v>
      </c>
      <c r="H64" s="21">
        <v>457</v>
      </c>
      <c r="I64" s="26">
        <v>254</v>
      </c>
      <c r="J64" s="16">
        <v>3</v>
      </c>
      <c r="K64" s="25">
        <v>257</v>
      </c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/>
      <c r="AS64" s="162"/>
      <c r="AT64" s="162"/>
      <c r="AU64" s="162"/>
      <c r="AV64" s="162"/>
      <c r="AW64" s="162"/>
      <c r="AX64" s="162"/>
      <c r="AY64" s="162"/>
      <c r="AZ64" s="162"/>
      <c r="BA64" s="162"/>
      <c r="BB64" s="162"/>
      <c r="BC64" s="162"/>
      <c r="BD64" s="162"/>
      <c r="BE64" s="162"/>
      <c r="BF64" s="162"/>
      <c r="BG64" s="162"/>
      <c r="BH64" s="162"/>
      <c r="BI64" s="162"/>
      <c r="BJ64" s="162"/>
      <c r="BK64" s="162"/>
      <c r="BL64" s="162"/>
      <c r="BM64" s="162"/>
      <c r="BN64" s="162"/>
      <c r="BO64" s="162"/>
      <c r="BP64" s="162"/>
      <c r="BQ64" s="162"/>
      <c r="BR64" s="162"/>
      <c r="BS64" s="162"/>
      <c r="BT64" s="162"/>
      <c r="BU64" s="162"/>
      <c r="BV64" s="162"/>
      <c r="BW64" s="162"/>
      <c r="BX64" s="162"/>
      <c r="BY64" s="162"/>
      <c r="BZ64" s="162"/>
      <c r="CA64" s="162"/>
      <c r="CB64" s="162"/>
      <c r="CC64" s="162"/>
      <c r="CD64" s="162"/>
      <c r="CE64" s="162"/>
      <c r="CF64" s="162"/>
      <c r="CG64" s="162"/>
      <c r="CH64" s="162"/>
      <c r="CI64" s="162"/>
      <c r="CJ64" s="162"/>
      <c r="CK64" s="162"/>
      <c r="CL64" s="162"/>
      <c r="CM64" s="162"/>
      <c r="CN64" s="162"/>
      <c r="CO64" s="162"/>
      <c r="CP64" s="162"/>
      <c r="CQ64" s="162"/>
      <c r="CR64" s="162"/>
      <c r="CS64" s="162"/>
      <c r="CT64" s="162"/>
      <c r="CU64" s="162"/>
      <c r="CV64" s="162"/>
      <c r="CW64" s="162"/>
      <c r="CX64" s="162"/>
      <c r="CY64" s="162"/>
      <c r="CZ64" s="162"/>
      <c r="DA64" s="162"/>
      <c r="DB64" s="162"/>
      <c r="DC64" s="162"/>
      <c r="DD64" s="162"/>
      <c r="DE64" s="162"/>
      <c r="DF64" s="162"/>
      <c r="DG64" s="162"/>
    </row>
    <row r="65" spans="1:111" x14ac:dyDescent="0.2">
      <c r="A65" s="86">
        <v>2006</v>
      </c>
      <c r="B65" s="17" t="s">
        <v>42</v>
      </c>
      <c r="C65" s="171">
        <f t="shared" si="7"/>
        <v>1139</v>
      </c>
      <c r="D65" s="16">
        <v>247</v>
      </c>
      <c r="E65" s="25">
        <v>1386</v>
      </c>
      <c r="F65" s="78">
        <v>398</v>
      </c>
      <c r="G65" s="16">
        <v>8</v>
      </c>
      <c r="H65" s="21">
        <v>406</v>
      </c>
      <c r="I65" s="26">
        <v>215</v>
      </c>
      <c r="J65" s="16">
        <v>3</v>
      </c>
      <c r="K65" s="25">
        <v>218</v>
      </c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162"/>
      <c r="AT65" s="162"/>
      <c r="AU65" s="162"/>
      <c r="AV65" s="162"/>
      <c r="AW65" s="162"/>
      <c r="AX65" s="162"/>
      <c r="AY65" s="162"/>
      <c r="AZ65" s="162"/>
      <c r="BA65" s="162"/>
      <c r="BB65" s="162"/>
      <c r="BC65" s="162"/>
      <c r="BD65" s="162"/>
      <c r="BE65" s="162"/>
      <c r="BF65" s="162"/>
      <c r="BG65" s="162"/>
      <c r="BH65" s="162"/>
      <c r="BI65" s="162"/>
      <c r="BJ65" s="162"/>
      <c r="BK65" s="162"/>
      <c r="BL65" s="162"/>
      <c r="BM65" s="162"/>
      <c r="BN65" s="162"/>
      <c r="BO65" s="162"/>
      <c r="BP65" s="162"/>
      <c r="BQ65" s="162"/>
      <c r="BR65" s="162"/>
      <c r="BS65" s="162"/>
      <c r="BT65" s="162"/>
      <c r="BU65" s="162"/>
      <c r="BV65" s="162"/>
      <c r="BW65" s="162"/>
      <c r="BX65" s="162"/>
      <c r="BY65" s="162"/>
      <c r="BZ65" s="162"/>
      <c r="CA65" s="162"/>
      <c r="CB65" s="162"/>
      <c r="CC65" s="162"/>
      <c r="CD65" s="162"/>
      <c r="CE65" s="162"/>
      <c r="CF65" s="162"/>
      <c r="CG65" s="162"/>
      <c r="CH65" s="162"/>
      <c r="CI65" s="162"/>
      <c r="CJ65" s="162"/>
      <c r="CK65" s="162"/>
      <c r="CL65" s="162"/>
      <c r="CM65" s="162"/>
      <c r="CN65" s="162"/>
      <c r="CO65" s="162"/>
      <c r="CP65" s="162"/>
      <c r="CQ65" s="162"/>
      <c r="CR65" s="162"/>
      <c r="CS65" s="162"/>
      <c r="CT65" s="162"/>
      <c r="CU65" s="162"/>
      <c r="CV65" s="162"/>
      <c r="CW65" s="162"/>
      <c r="CX65" s="162"/>
      <c r="CY65" s="162"/>
      <c r="CZ65" s="162"/>
      <c r="DA65" s="162"/>
      <c r="DB65" s="162"/>
      <c r="DC65" s="162"/>
      <c r="DD65" s="162"/>
      <c r="DE65" s="162"/>
      <c r="DF65" s="162"/>
      <c r="DG65" s="162"/>
    </row>
    <row r="66" spans="1:111" x14ac:dyDescent="0.2">
      <c r="A66" s="86">
        <v>2006</v>
      </c>
      <c r="B66" s="17" t="s">
        <v>43</v>
      </c>
      <c r="C66" s="171">
        <f t="shared" si="7"/>
        <v>1056</v>
      </c>
      <c r="D66" s="16">
        <v>265</v>
      </c>
      <c r="E66" s="25">
        <v>1321</v>
      </c>
      <c r="F66" s="78">
        <v>387</v>
      </c>
      <c r="G66" s="16">
        <v>9</v>
      </c>
      <c r="H66" s="21">
        <v>396</v>
      </c>
      <c r="I66" s="26">
        <v>229</v>
      </c>
      <c r="J66" s="16">
        <v>2</v>
      </c>
      <c r="K66" s="25">
        <v>231</v>
      </c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2"/>
      <c r="AO66" s="162"/>
      <c r="AP66" s="162"/>
      <c r="AQ66" s="162"/>
      <c r="AR66" s="162"/>
      <c r="AS66" s="162"/>
      <c r="AT66" s="162"/>
      <c r="AU66" s="162"/>
      <c r="AV66" s="162"/>
      <c r="AW66" s="162"/>
      <c r="AX66" s="162"/>
      <c r="AY66" s="162"/>
      <c r="AZ66" s="162"/>
      <c r="BA66" s="162"/>
      <c r="BB66" s="162"/>
      <c r="BC66" s="162"/>
      <c r="BD66" s="162"/>
      <c r="BE66" s="162"/>
      <c r="BF66" s="162"/>
      <c r="BG66" s="162"/>
      <c r="BH66" s="162"/>
      <c r="BI66" s="162"/>
      <c r="BJ66" s="162"/>
      <c r="BK66" s="162"/>
      <c r="BL66" s="162"/>
      <c r="BM66" s="162"/>
      <c r="BN66" s="162"/>
      <c r="BO66" s="162"/>
      <c r="BP66" s="162"/>
      <c r="BQ66" s="162"/>
      <c r="BR66" s="162"/>
      <c r="BS66" s="162"/>
      <c r="BT66" s="162"/>
      <c r="BU66" s="162"/>
      <c r="BV66" s="162"/>
      <c r="BW66" s="162"/>
      <c r="BX66" s="162"/>
      <c r="BY66" s="162"/>
      <c r="BZ66" s="162"/>
      <c r="CA66" s="162"/>
      <c r="CB66" s="162"/>
      <c r="CC66" s="162"/>
      <c r="CD66" s="162"/>
      <c r="CE66" s="162"/>
      <c r="CF66" s="162"/>
      <c r="CG66" s="162"/>
      <c r="CH66" s="162"/>
      <c r="CI66" s="162"/>
      <c r="CJ66" s="162"/>
      <c r="CK66" s="162"/>
      <c r="CL66" s="162"/>
      <c r="CM66" s="162"/>
      <c r="CN66" s="162"/>
      <c r="CO66" s="162"/>
      <c r="CP66" s="162"/>
      <c r="CQ66" s="162"/>
      <c r="CR66" s="162"/>
      <c r="CS66" s="162"/>
      <c r="CT66" s="162"/>
      <c r="CU66" s="162"/>
      <c r="CV66" s="162"/>
      <c r="CW66" s="162"/>
      <c r="CX66" s="162"/>
      <c r="CY66" s="162"/>
      <c r="CZ66" s="162"/>
      <c r="DA66" s="162"/>
      <c r="DB66" s="162"/>
      <c r="DC66" s="162"/>
      <c r="DD66" s="162"/>
      <c r="DE66" s="162"/>
      <c r="DF66" s="162"/>
      <c r="DG66" s="162"/>
    </row>
    <row r="67" spans="1:111" ht="13.5" thickBot="1" x14ac:dyDescent="0.25">
      <c r="A67" s="191">
        <v>2006</v>
      </c>
      <c r="B67" s="29" t="s">
        <v>32</v>
      </c>
      <c r="C67" s="172">
        <f t="shared" si="7"/>
        <v>1298</v>
      </c>
      <c r="D67" s="46">
        <v>275</v>
      </c>
      <c r="E67" s="33">
        <v>1573</v>
      </c>
      <c r="F67" s="115">
        <v>392</v>
      </c>
      <c r="G67" s="46">
        <v>13</v>
      </c>
      <c r="H67" s="31">
        <v>405</v>
      </c>
      <c r="I67" s="114">
        <v>249</v>
      </c>
      <c r="J67" s="46">
        <v>3</v>
      </c>
      <c r="K67" s="33">
        <v>252</v>
      </c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  <c r="AL67" s="162"/>
      <c r="AM67" s="162"/>
      <c r="AN67" s="162"/>
      <c r="AO67" s="162"/>
      <c r="AP67" s="162"/>
      <c r="AQ67" s="162"/>
      <c r="AR67" s="162"/>
      <c r="AS67" s="162"/>
      <c r="AT67" s="162"/>
      <c r="AU67" s="162"/>
      <c r="AV67" s="162"/>
      <c r="AW67" s="162"/>
      <c r="AX67" s="162"/>
      <c r="AY67" s="162"/>
      <c r="AZ67" s="162"/>
      <c r="BA67" s="162"/>
      <c r="BB67" s="162"/>
      <c r="BC67" s="162"/>
      <c r="BD67" s="162"/>
      <c r="BE67" s="162"/>
      <c r="BF67" s="162"/>
      <c r="BG67" s="162"/>
      <c r="BH67" s="162"/>
      <c r="BI67" s="162"/>
      <c r="BJ67" s="162"/>
      <c r="BK67" s="162"/>
      <c r="BL67" s="162"/>
      <c r="BM67" s="162"/>
      <c r="BN67" s="162"/>
      <c r="BO67" s="162"/>
      <c r="BP67" s="162"/>
      <c r="BQ67" s="162"/>
      <c r="BR67" s="162"/>
      <c r="BS67" s="162"/>
      <c r="BT67" s="162"/>
      <c r="BU67" s="162"/>
      <c r="BV67" s="162"/>
      <c r="BW67" s="162"/>
      <c r="BX67" s="162"/>
      <c r="BY67" s="162"/>
      <c r="BZ67" s="162"/>
      <c r="CA67" s="162"/>
      <c r="CB67" s="162"/>
      <c r="CC67" s="162"/>
      <c r="CD67" s="162"/>
      <c r="CE67" s="162"/>
      <c r="CF67" s="162"/>
      <c r="CG67" s="162"/>
      <c r="CH67" s="162"/>
      <c r="CI67" s="162"/>
      <c r="CJ67" s="162"/>
      <c r="CK67" s="162"/>
      <c r="CL67" s="162"/>
      <c r="CM67" s="162"/>
      <c r="CN67" s="162"/>
      <c r="CO67" s="162"/>
      <c r="CP67" s="162"/>
      <c r="CQ67" s="162"/>
      <c r="CR67" s="162"/>
      <c r="CS67" s="162"/>
      <c r="CT67" s="162"/>
      <c r="CU67" s="162"/>
      <c r="CV67" s="162"/>
      <c r="CW67" s="162"/>
      <c r="CX67" s="162"/>
      <c r="CY67" s="162"/>
      <c r="CZ67" s="162"/>
      <c r="DA67" s="162"/>
      <c r="DB67" s="162"/>
      <c r="DC67" s="162"/>
      <c r="DD67" s="162"/>
      <c r="DE67" s="162"/>
      <c r="DF67" s="162"/>
      <c r="DG67" s="162"/>
    </row>
    <row r="68" spans="1:111" ht="13.5" thickBot="1" x14ac:dyDescent="0.25">
      <c r="A68" s="186">
        <v>2006</v>
      </c>
      <c r="B68" s="187" t="s">
        <v>31</v>
      </c>
      <c r="C68" s="186">
        <f t="shared" ref="C68:K68" si="8">SUM(C56:C67)</f>
        <v>13281</v>
      </c>
      <c r="D68" s="187">
        <f t="shared" si="8"/>
        <v>2835</v>
      </c>
      <c r="E68" s="188">
        <f t="shared" si="8"/>
        <v>16116</v>
      </c>
      <c r="F68" s="189">
        <f t="shared" si="8"/>
        <v>4602</v>
      </c>
      <c r="G68" s="187">
        <f t="shared" si="8"/>
        <v>121</v>
      </c>
      <c r="H68" s="190">
        <f t="shared" si="8"/>
        <v>4723</v>
      </c>
      <c r="I68" s="186">
        <f t="shared" si="8"/>
        <v>2387</v>
      </c>
      <c r="J68" s="187">
        <f t="shared" si="8"/>
        <v>29</v>
      </c>
      <c r="K68" s="188">
        <f t="shared" si="8"/>
        <v>2416</v>
      </c>
    </row>
    <row r="69" spans="1:111" x14ac:dyDescent="0.2">
      <c r="A69" s="86">
        <v>2007</v>
      </c>
      <c r="B69" s="173" t="s">
        <v>33</v>
      </c>
      <c r="C69" s="166">
        <f t="shared" ref="C69:C80" si="9">E69-D69</f>
        <v>1105</v>
      </c>
      <c r="D69" s="35">
        <v>287</v>
      </c>
      <c r="E69" s="87">
        <v>1392</v>
      </c>
      <c r="F69" s="90">
        <v>377</v>
      </c>
      <c r="G69" s="35">
        <v>14</v>
      </c>
      <c r="H69" s="89">
        <v>391</v>
      </c>
      <c r="I69" s="91">
        <v>189</v>
      </c>
      <c r="J69" s="35">
        <v>2</v>
      </c>
      <c r="K69" s="87">
        <v>191</v>
      </c>
    </row>
    <row r="70" spans="1:111" x14ac:dyDescent="0.2">
      <c r="A70" s="86">
        <v>2007</v>
      </c>
      <c r="B70" s="17" t="s">
        <v>34</v>
      </c>
      <c r="C70" s="171">
        <f t="shared" si="9"/>
        <v>1285</v>
      </c>
      <c r="D70" s="16">
        <v>247</v>
      </c>
      <c r="E70" s="25">
        <v>1532</v>
      </c>
      <c r="F70" s="78">
        <v>443</v>
      </c>
      <c r="G70" s="16">
        <v>5</v>
      </c>
      <c r="H70" s="21">
        <v>448</v>
      </c>
      <c r="I70" s="26">
        <v>192</v>
      </c>
      <c r="J70" s="16">
        <v>1</v>
      </c>
      <c r="K70" s="25">
        <v>193</v>
      </c>
    </row>
    <row r="71" spans="1:111" x14ac:dyDescent="0.2">
      <c r="A71" s="86">
        <v>2007</v>
      </c>
      <c r="B71" s="17" t="s">
        <v>35</v>
      </c>
      <c r="C71" s="171">
        <f t="shared" si="9"/>
        <v>1329</v>
      </c>
      <c r="D71" s="16">
        <v>257</v>
      </c>
      <c r="E71" s="25">
        <v>1586</v>
      </c>
      <c r="F71" s="78">
        <v>391</v>
      </c>
      <c r="G71" s="16">
        <v>23</v>
      </c>
      <c r="H71" s="21">
        <v>414</v>
      </c>
      <c r="I71" s="26">
        <v>233</v>
      </c>
      <c r="J71" s="16">
        <v>3</v>
      </c>
      <c r="K71" s="25">
        <v>236</v>
      </c>
    </row>
    <row r="72" spans="1:111" x14ac:dyDescent="0.2">
      <c r="A72" s="86">
        <v>2007</v>
      </c>
      <c r="B72" s="17" t="s">
        <v>36</v>
      </c>
      <c r="C72" s="171">
        <f t="shared" si="9"/>
        <v>1141</v>
      </c>
      <c r="D72" s="16">
        <v>258</v>
      </c>
      <c r="E72" s="25">
        <v>1399</v>
      </c>
      <c r="F72" s="78">
        <v>367</v>
      </c>
      <c r="G72" s="16">
        <v>5</v>
      </c>
      <c r="H72" s="21">
        <v>372</v>
      </c>
      <c r="I72" s="26">
        <v>188</v>
      </c>
      <c r="J72" s="16">
        <v>2</v>
      </c>
      <c r="K72" s="25">
        <v>190</v>
      </c>
    </row>
    <row r="73" spans="1:111" x14ac:dyDescent="0.2">
      <c r="A73" s="86">
        <v>2007</v>
      </c>
      <c r="B73" s="17" t="s">
        <v>37</v>
      </c>
      <c r="C73" s="171">
        <f t="shared" si="9"/>
        <v>1073</v>
      </c>
      <c r="D73" s="16">
        <v>254</v>
      </c>
      <c r="E73" s="25">
        <v>1327</v>
      </c>
      <c r="F73" s="78">
        <v>355</v>
      </c>
      <c r="G73" s="16">
        <v>3</v>
      </c>
      <c r="H73" s="21">
        <v>358</v>
      </c>
      <c r="I73" s="26">
        <v>191</v>
      </c>
      <c r="J73" s="16">
        <v>0</v>
      </c>
      <c r="K73" s="25">
        <v>191</v>
      </c>
    </row>
    <row r="74" spans="1:111" x14ac:dyDescent="0.2">
      <c r="A74" s="86">
        <v>2007</v>
      </c>
      <c r="B74" s="17" t="s">
        <v>38</v>
      </c>
      <c r="C74" s="171">
        <f t="shared" si="9"/>
        <v>1174</v>
      </c>
      <c r="D74" s="16">
        <v>306</v>
      </c>
      <c r="E74" s="25">
        <v>1480</v>
      </c>
      <c r="F74" s="78">
        <v>380</v>
      </c>
      <c r="G74" s="16">
        <v>9</v>
      </c>
      <c r="H74" s="21">
        <v>389</v>
      </c>
      <c r="I74" s="26">
        <v>206</v>
      </c>
      <c r="J74" s="16">
        <v>0</v>
      </c>
      <c r="K74" s="25">
        <v>206</v>
      </c>
    </row>
    <row r="75" spans="1:111" x14ac:dyDescent="0.2">
      <c r="A75" s="86">
        <v>2007</v>
      </c>
      <c r="B75" s="17" t="s">
        <v>39</v>
      </c>
      <c r="C75" s="171">
        <f t="shared" si="9"/>
        <v>1093</v>
      </c>
      <c r="D75" s="16">
        <v>317</v>
      </c>
      <c r="E75" s="25">
        <v>1410</v>
      </c>
      <c r="F75" s="78">
        <f>H75-G75</f>
        <v>357</v>
      </c>
      <c r="G75" s="16">
        <v>7</v>
      </c>
      <c r="H75" s="21">
        <v>364</v>
      </c>
      <c r="I75" s="26">
        <f>K75-J75</f>
        <v>199</v>
      </c>
      <c r="J75" s="16">
        <v>2</v>
      </c>
      <c r="K75" s="25">
        <v>201</v>
      </c>
    </row>
    <row r="76" spans="1:111" x14ac:dyDescent="0.2">
      <c r="A76" s="86">
        <v>2007</v>
      </c>
      <c r="B76" s="17" t="s">
        <v>40</v>
      </c>
      <c r="C76" s="171">
        <f t="shared" si="9"/>
        <v>1010</v>
      </c>
      <c r="D76" s="16">
        <v>303</v>
      </c>
      <c r="E76" s="25">
        <v>1313</v>
      </c>
      <c r="F76" s="78">
        <v>320</v>
      </c>
      <c r="G76" s="16">
        <v>6</v>
      </c>
      <c r="H76" s="21">
        <v>326</v>
      </c>
      <c r="I76" s="26">
        <v>177</v>
      </c>
      <c r="J76" s="16">
        <v>2</v>
      </c>
      <c r="K76" s="25">
        <v>179</v>
      </c>
    </row>
    <row r="77" spans="1:111" x14ac:dyDescent="0.2">
      <c r="A77" s="86">
        <v>2007</v>
      </c>
      <c r="B77" s="17" t="s">
        <v>41</v>
      </c>
      <c r="C77" s="171">
        <f t="shared" si="9"/>
        <v>1162</v>
      </c>
      <c r="D77" s="16">
        <v>299</v>
      </c>
      <c r="E77" s="25">
        <v>1461</v>
      </c>
      <c r="F77" s="78">
        <v>318</v>
      </c>
      <c r="G77" s="16">
        <v>2</v>
      </c>
      <c r="H77" s="21">
        <v>320</v>
      </c>
      <c r="I77" s="26">
        <v>249</v>
      </c>
      <c r="J77" s="16">
        <v>3</v>
      </c>
      <c r="K77" s="25">
        <v>252</v>
      </c>
    </row>
    <row r="78" spans="1:111" x14ac:dyDescent="0.2">
      <c r="A78" s="86">
        <v>2007</v>
      </c>
      <c r="B78" s="17" t="s">
        <v>42</v>
      </c>
      <c r="C78" s="171">
        <f t="shared" si="9"/>
        <v>1238</v>
      </c>
      <c r="D78" s="16">
        <v>325</v>
      </c>
      <c r="E78" s="25">
        <v>1563</v>
      </c>
      <c r="F78" s="78">
        <v>355</v>
      </c>
      <c r="G78" s="16">
        <v>6</v>
      </c>
      <c r="H78" s="21">
        <v>361</v>
      </c>
      <c r="I78" s="26">
        <v>194</v>
      </c>
      <c r="J78" s="16">
        <v>0</v>
      </c>
      <c r="K78" s="25">
        <v>194</v>
      </c>
    </row>
    <row r="79" spans="1:111" x14ac:dyDescent="0.2">
      <c r="A79" s="86">
        <v>2007</v>
      </c>
      <c r="B79" s="17" t="s">
        <v>43</v>
      </c>
      <c r="C79" s="171">
        <f t="shared" si="9"/>
        <v>1340</v>
      </c>
      <c r="D79" s="16">
        <v>297</v>
      </c>
      <c r="E79" s="25">
        <v>1637</v>
      </c>
      <c r="F79" s="78">
        <v>382</v>
      </c>
      <c r="G79" s="16">
        <v>13</v>
      </c>
      <c r="H79" s="21">
        <v>395</v>
      </c>
      <c r="I79" s="26">
        <v>241</v>
      </c>
      <c r="J79" s="16">
        <v>3</v>
      </c>
      <c r="K79" s="25">
        <v>244</v>
      </c>
    </row>
    <row r="80" spans="1:111" ht="13.5" thickBot="1" x14ac:dyDescent="0.25">
      <c r="A80" s="192">
        <v>2007</v>
      </c>
      <c r="B80" s="167" t="s">
        <v>32</v>
      </c>
      <c r="C80" s="172">
        <f t="shared" si="9"/>
        <v>1271</v>
      </c>
      <c r="D80" s="193">
        <v>299</v>
      </c>
      <c r="E80" s="33">
        <v>1570</v>
      </c>
      <c r="F80" s="194">
        <v>413</v>
      </c>
      <c r="G80" s="193">
        <v>22</v>
      </c>
      <c r="H80" s="195">
        <v>435</v>
      </c>
      <c r="I80" s="196">
        <v>225</v>
      </c>
      <c r="J80" s="193">
        <v>5</v>
      </c>
      <c r="K80" s="33">
        <v>230</v>
      </c>
    </row>
    <row r="81" spans="1:11" ht="13.5" thickBot="1" x14ac:dyDescent="0.25">
      <c r="A81" s="186">
        <v>2007</v>
      </c>
      <c r="B81" s="187" t="s">
        <v>31</v>
      </c>
      <c r="C81" s="186">
        <f t="shared" ref="C81:K81" si="10">SUM(C69:C80)</f>
        <v>14221</v>
      </c>
      <c r="D81" s="187">
        <f t="shared" si="10"/>
        <v>3449</v>
      </c>
      <c r="E81" s="188">
        <f t="shared" si="10"/>
        <v>17670</v>
      </c>
      <c r="F81" s="189">
        <f t="shared" si="10"/>
        <v>4458</v>
      </c>
      <c r="G81" s="187">
        <f t="shared" si="10"/>
        <v>115</v>
      </c>
      <c r="H81" s="190">
        <f t="shared" si="10"/>
        <v>4573</v>
      </c>
      <c r="I81" s="186">
        <f t="shared" si="10"/>
        <v>2484</v>
      </c>
      <c r="J81" s="187">
        <f t="shared" si="10"/>
        <v>23</v>
      </c>
      <c r="K81" s="188">
        <f t="shared" si="10"/>
        <v>2507</v>
      </c>
    </row>
    <row r="82" spans="1:11" x14ac:dyDescent="0.2">
      <c r="A82" s="86">
        <v>2008</v>
      </c>
      <c r="B82" s="173" t="s">
        <v>33</v>
      </c>
      <c r="C82" s="166">
        <f t="shared" ref="C82:C93" si="11">E82-D82</f>
        <v>1142</v>
      </c>
      <c r="D82" s="35">
        <v>333</v>
      </c>
      <c r="E82" s="87">
        <v>1475</v>
      </c>
      <c r="F82" s="90">
        <v>320</v>
      </c>
      <c r="G82" s="35">
        <v>8</v>
      </c>
      <c r="H82" s="89">
        <v>328</v>
      </c>
      <c r="I82" s="91">
        <v>219</v>
      </c>
      <c r="J82" s="35">
        <v>0</v>
      </c>
      <c r="K82" s="87">
        <v>219</v>
      </c>
    </row>
    <row r="83" spans="1:11" x14ac:dyDescent="0.2">
      <c r="A83" s="86">
        <v>2008</v>
      </c>
      <c r="B83" s="17" t="s">
        <v>34</v>
      </c>
      <c r="C83" s="171">
        <f t="shared" si="11"/>
        <v>1363</v>
      </c>
      <c r="D83" s="16">
        <v>266</v>
      </c>
      <c r="E83" s="25">
        <v>1629</v>
      </c>
      <c r="F83" s="78">
        <v>410</v>
      </c>
      <c r="G83" s="16">
        <v>8</v>
      </c>
      <c r="H83" s="21">
        <v>418</v>
      </c>
      <c r="I83" s="26">
        <v>227</v>
      </c>
      <c r="J83" s="16">
        <v>3</v>
      </c>
      <c r="K83" s="25">
        <v>230</v>
      </c>
    </row>
    <row r="84" spans="1:11" x14ac:dyDescent="0.2">
      <c r="A84" s="86">
        <v>2008</v>
      </c>
      <c r="B84" s="17" t="s">
        <v>35</v>
      </c>
      <c r="C84" s="171">
        <f t="shared" si="11"/>
        <v>1372</v>
      </c>
      <c r="D84" s="16">
        <v>322</v>
      </c>
      <c r="E84" s="25">
        <v>1694</v>
      </c>
      <c r="F84" s="78">
        <v>399</v>
      </c>
      <c r="G84" s="16">
        <v>6</v>
      </c>
      <c r="H84" s="21">
        <v>405</v>
      </c>
      <c r="I84" s="26">
        <v>298</v>
      </c>
      <c r="J84" s="16">
        <v>0</v>
      </c>
      <c r="K84" s="25">
        <v>298</v>
      </c>
    </row>
    <row r="85" spans="1:11" x14ac:dyDescent="0.2">
      <c r="A85" s="86">
        <v>2008</v>
      </c>
      <c r="B85" s="17" t="s">
        <v>36</v>
      </c>
      <c r="C85" s="171">
        <f t="shared" si="11"/>
        <v>1382</v>
      </c>
      <c r="D85" s="16">
        <v>235</v>
      </c>
      <c r="E85" s="25">
        <v>1617</v>
      </c>
      <c r="F85" s="78">
        <v>387</v>
      </c>
      <c r="G85" s="16">
        <v>7</v>
      </c>
      <c r="H85" s="21">
        <v>394</v>
      </c>
      <c r="I85" s="26">
        <v>206</v>
      </c>
      <c r="J85" s="16">
        <v>0</v>
      </c>
      <c r="K85" s="25">
        <v>206</v>
      </c>
    </row>
    <row r="86" spans="1:11" x14ac:dyDescent="0.2">
      <c r="A86" s="86">
        <v>2008</v>
      </c>
      <c r="B86" s="17" t="s">
        <v>37</v>
      </c>
      <c r="C86" s="171">
        <f t="shared" si="11"/>
        <v>1235</v>
      </c>
      <c r="D86" s="16">
        <v>247</v>
      </c>
      <c r="E86" s="25">
        <v>1482</v>
      </c>
      <c r="F86" s="78">
        <v>381</v>
      </c>
      <c r="G86" s="16">
        <v>7</v>
      </c>
      <c r="H86" s="21">
        <v>388</v>
      </c>
      <c r="I86" s="26">
        <v>200</v>
      </c>
      <c r="J86" s="16">
        <v>0</v>
      </c>
      <c r="K86" s="25">
        <v>200</v>
      </c>
    </row>
    <row r="87" spans="1:11" x14ac:dyDescent="0.2">
      <c r="A87" s="86">
        <v>2008</v>
      </c>
      <c r="B87" s="17" t="s">
        <v>38</v>
      </c>
      <c r="C87" s="171">
        <f t="shared" si="11"/>
        <v>1227</v>
      </c>
      <c r="D87" s="16">
        <v>292</v>
      </c>
      <c r="E87" s="25">
        <v>1519</v>
      </c>
      <c r="F87" s="78">
        <v>358</v>
      </c>
      <c r="G87" s="16">
        <v>4</v>
      </c>
      <c r="H87" s="21">
        <v>362</v>
      </c>
      <c r="I87" s="26">
        <v>216</v>
      </c>
      <c r="J87" s="16">
        <v>1</v>
      </c>
      <c r="K87" s="25">
        <v>217</v>
      </c>
    </row>
    <row r="88" spans="1:11" x14ac:dyDescent="0.2">
      <c r="A88" s="86">
        <v>2008</v>
      </c>
      <c r="B88" s="17" t="s">
        <v>39</v>
      </c>
      <c r="C88" s="171">
        <f t="shared" si="11"/>
        <v>1224</v>
      </c>
      <c r="D88" s="16">
        <v>323</v>
      </c>
      <c r="E88" s="25">
        <v>1547</v>
      </c>
      <c r="F88" s="78">
        <v>334</v>
      </c>
      <c r="G88" s="16">
        <v>7</v>
      </c>
      <c r="H88" s="21">
        <v>341</v>
      </c>
      <c r="I88" s="26">
        <v>180</v>
      </c>
      <c r="J88" s="16">
        <v>0</v>
      </c>
      <c r="K88" s="25">
        <v>180</v>
      </c>
    </row>
    <row r="89" spans="1:11" x14ac:dyDescent="0.2">
      <c r="A89" s="86">
        <v>2008</v>
      </c>
      <c r="B89" s="17" t="s">
        <v>40</v>
      </c>
      <c r="C89" s="171">
        <f t="shared" si="11"/>
        <v>1193</v>
      </c>
      <c r="D89" s="16">
        <v>247</v>
      </c>
      <c r="E89" s="25">
        <v>1440</v>
      </c>
      <c r="F89" s="78">
        <v>271</v>
      </c>
      <c r="G89" s="16">
        <v>2</v>
      </c>
      <c r="H89" s="21">
        <v>273</v>
      </c>
      <c r="I89" s="26">
        <v>192</v>
      </c>
      <c r="J89" s="16">
        <v>0</v>
      </c>
      <c r="K89" s="25">
        <v>192</v>
      </c>
    </row>
    <row r="90" spans="1:11" x14ac:dyDescent="0.2">
      <c r="A90" s="86">
        <v>2008</v>
      </c>
      <c r="B90" s="17" t="s">
        <v>41</v>
      </c>
      <c r="C90" s="171">
        <f t="shared" si="11"/>
        <v>1227</v>
      </c>
      <c r="D90" s="16">
        <v>323</v>
      </c>
      <c r="E90" s="25">
        <v>1550</v>
      </c>
      <c r="F90" s="78">
        <v>315</v>
      </c>
      <c r="G90" s="16">
        <v>3</v>
      </c>
      <c r="H90" s="21">
        <v>318</v>
      </c>
      <c r="I90" s="26">
        <v>211</v>
      </c>
      <c r="J90" s="16">
        <v>1</v>
      </c>
      <c r="K90" s="25">
        <v>212</v>
      </c>
    </row>
    <row r="91" spans="1:11" x14ac:dyDescent="0.2">
      <c r="A91" s="86">
        <v>2008</v>
      </c>
      <c r="B91" s="17" t="s">
        <v>42</v>
      </c>
      <c r="C91" s="171">
        <f>E91-D91</f>
        <v>1361</v>
      </c>
      <c r="D91" s="16">
        <v>345</v>
      </c>
      <c r="E91" s="25">
        <v>1706</v>
      </c>
      <c r="F91" s="78">
        <f>H91-G91</f>
        <v>356</v>
      </c>
      <c r="G91" s="16">
        <v>6</v>
      </c>
      <c r="H91" s="21">
        <v>362</v>
      </c>
      <c r="I91" s="26">
        <v>260</v>
      </c>
      <c r="J91" s="16">
        <v>1</v>
      </c>
      <c r="K91" s="25">
        <v>261</v>
      </c>
    </row>
    <row r="92" spans="1:11" x14ac:dyDescent="0.2">
      <c r="A92" s="86">
        <v>2008</v>
      </c>
      <c r="B92" s="17" t="s">
        <v>43</v>
      </c>
      <c r="C92" s="171">
        <f t="shared" si="11"/>
        <v>1339</v>
      </c>
      <c r="D92" s="16">
        <v>348</v>
      </c>
      <c r="E92" s="25">
        <v>1687</v>
      </c>
      <c r="F92" s="78">
        <v>331</v>
      </c>
      <c r="G92" s="16">
        <v>7</v>
      </c>
      <c r="H92" s="21">
        <v>338</v>
      </c>
      <c r="I92" s="26">
        <v>212</v>
      </c>
      <c r="J92" s="16">
        <v>1</v>
      </c>
      <c r="K92" s="25">
        <v>213</v>
      </c>
    </row>
    <row r="93" spans="1:11" ht="13.5" thickBot="1" x14ac:dyDescent="0.25">
      <c r="A93" s="192">
        <v>2008</v>
      </c>
      <c r="B93" s="29" t="s">
        <v>32</v>
      </c>
      <c r="C93" s="172">
        <f t="shared" si="11"/>
        <v>1277</v>
      </c>
      <c r="D93" s="193">
        <v>341</v>
      </c>
      <c r="E93" s="33">
        <v>1618</v>
      </c>
      <c r="F93" s="194">
        <v>442</v>
      </c>
      <c r="G93" s="193">
        <v>11</v>
      </c>
      <c r="H93" s="195">
        <v>453</v>
      </c>
      <c r="I93" s="196">
        <v>282</v>
      </c>
      <c r="J93" s="193">
        <v>7</v>
      </c>
      <c r="K93" s="33">
        <v>289</v>
      </c>
    </row>
    <row r="94" spans="1:11" ht="13.5" thickBot="1" x14ac:dyDescent="0.25">
      <c r="A94" s="209">
        <v>2008</v>
      </c>
      <c r="B94" s="210" t="s">
        <v>31</v>
      </c>
      <c r="C94" s="209">
        <f t="shared" ref="C94:K94" si="12">SUM(C82:C93)</f>
        <v>15342</v>
      </c>
      <c r="D94" s="210">
        <f t="shared" si="12"/>
        <v>3622</v>
      </c>
      <c r="E94" s="209">
        <f t="shared" si="12"/>
        <v>18964</v>
      </c>
      <c r="F94" s="211">
        <f t="shared" si="12"/>
        <v>4304</v>
      </c>
      <c r="G94" s="210">
        <f t="shared" si="12"/>
        <v>76</v>
      </c>
      <c r="H94" s="212">
        <f t="shared" si="12"/>
        <v>4380</v>
      </c>
      <c r="I94" s="209">
        <f t="shared" si="12"/>
        <v>2703</v>
      </c>
      <c r="J94" s="210">
        <f t="shared" si="12"/>
        <v>14</v>
      </c>
      <c r="K94" s="213">
        <f t="shared" si="12"/>
        <v>2717</v>
      </c>
    </row>
    <row r="95" spans="1:11" x14ac:dyDescent="0.2">
      <c r="A95" s="86">
        <v>2009</v>
      </c>
      <c r="B95" s="173" t="s">
        <v>33</v>
      </c>
      <c r="C95" s="35">
        <f>$E95-$D95</f>
        <v>1253</v>
      </c>
      <c r="D95" s="35">
        <v>315</v>
      </c>
      <c r="E95" s="87">
        <v>1568</v>
      </c>
      <c r="F95" s="90">
        <f>$H95-$G95</f>
        <v>389</v>
      </c>
      <c r="G95" s="35">
        <v>13</v>
      </c>
      <c r="H95" s="89">
        <v>402</v>
      </c>
      <c r="I95" s="91">
        <f>$K95-$J95</f>
        <v>218</v>
      </c>
      <c r="J95" s="35"/>
      <c r="K95" s="87">
        <v>218</v>
      </c>
    </row>
    <row r="96" spans="1:11" x14ac:dyDescent="0.2">
      <c r="A96" s="86">
        <v>2009</v>
      </c>
      <c r="B96" s="17" t="s">
        <v>34</v>
      </c>
      <c r="C96" s="16">
        <f t="shared" ref="C96:C106" si="13">$E96-$D96</f>
        <v>1530</v>
      </c>
      <c r="D96" s="16">
        <v>353</v>
      </c>
      <c r="E96" s="25">
        <v>1883</v>
      </c>
      <c r="F96" s="90">
        <f t="shared" ref="F96:F106" si="14">$H96-$G96</f>
        <v>390</v>
      </c>
      <c r="G96" s="16">
        <v>12</v>
      </c>
      <c r="H96" s="21">
        <v>402</v>
      </c>
      <c r="I96" s="26">
        <f t="shared" ref="I96:I106" si="15">$K96-$J96</f>
        <v>215</v>
      </c>
      <c r="J96" s="16">
        <v>1</v>
      </c>
      <c r="K96" s="25">
        <v>216</v>
      </c>
    </row>
    <row r="97" spans="1:11" x14ac:dyDescent="0.2">
      <c r="A97" s="86">
        <v>2009</v>
      </c>
      <c r="B97" s="17" t="s">
        <v>35</v>
      </c>
      <c r="C97" s="16">
        <f t="shared" si="13"/>
        <v>1477</v>
      </c>
      <c r="D97" s="16">
        <v>344</v>
      </c>
      <c r="E97" s="25">
        <v>1821</v>
      </c>
      <c r="F97" s="90">
        <f t="shared" si="14"/>
        <v>376</v>
      </c>
      <c r="G97" s="16">
        <v>7</v>
      </c>
      <c r="H97" s="21">
        <v>383</v>
      </c>
      <c r="I97" s="26">
        <f t="shared" si="15"/>
        <v>232</v>
      </c>
      <c r="J97" s="16">
        <v>0</v>
      </c>
      <c r="K97" s="25">
        <v>232</v>
      </c>
    </row>
    <row r="98" spans="1:11" x14ac:dyDescent="0.2">
      <c r="A98" s="86">
        <v>2009</v>
      </c>
      <c r="B98" s="17" t="s">
        <v>36</v>
      </c>
      <c r="C98" s="16">
        <f t="shared" si="13"/>
        <v>1229</v>
      </c>
      <c r="D98" s="16">
        <v>297</v>
      </c>
      <c r="E98" s="25">
        <v>1526</v>
      </c>
      <c r="F98" s="90">
        <f t="shared" si="14"/>
        <v>319</v>
      </c>
      <c r="G98" s="16">
        <v>8</v>
      </c>
      <c r="H98" s="21">
        <v>327</v>
      </c>
      <c r="I98" s="26">
        <f t="shared" si="15"/>
        <v>212</v>
      </c>
      <c r="J98" s="16">
        <v>1</v>
      </c>
      <c r="K98" s="25">
        <v>213</v>
      </c>
    </row>
    <row r="99" spans="1:11" x14ac:dyDescent="0.2">
      <c r="A99" s="86">
        <v>2009</v>
      </c>
      <c r="B99" s="17" t="s">
        <v>37</v>
      </c>
      <c r="C99" s="16">
        <f t="shared" si="13"/>
        <v>1271</v>
      </c>
      <c r="D99" s="16">
        <v>287</v>
      </c>
      <c r="E99" s="25">
        <v>1558</v>
      </c>
      <c r="F99" s="90">
        <f t="shared" si="14"/>
        <v>304</v>
      </c>
      <c r="G99" s="16">
        <v>6</v>
      </c>
      <c r="H99" s="21">
        <v>310</v>
      </c>
      <c r="I99" s="26">
        <f t="shared" si="15"/>
        <v>180</v>
      </c>
      <c r="J99" s="16">
        <v>0</v>
      </c>
      <c r="K99" s="25">
        <v>180</v>
      </c>
    </row>
    <row r="100" spans="1:11" x14ac:dyDescent="0.2">
      <c r="A100" s="86">
        <v>2009</v>
      </c>
      <c r="B100" s="17" t="s">
        <v>38</v>
      </c>
      <c r="C100" s="16">
        <f t="shared" si="13"/>
        <v>1453</v>
      </c>
      <c r="D100" s="16">
        <v>235</v>
      </c>
      <c r="E100" s="25">
        <v>1688</v>
      </c>
      <c r="F100" s="90">
        <f t="shared" si="14"/>
        <v>366</v>
      </c>
      <c r="G100" s="16">
        <v>6</v>
      </c>
      <c r="H100" s="21">
        <v>372</v>
      </c>
      <c r="I100" s="26">
        <f t="shared" si="15"/>
        <v>203</v>
      </c>
      <c r="J100" s="16">
        <v>0</v>
      </c>
      <c r="K100" s="25">
        <v>203</v>
      </c>
    </row>
    <row r="101" spans="1:11" x14ac:dyDescent="0.2">
      <c r="A101" s="86">
        <v>2009</v>
      </c>
      <c r="B101" s="17" t="s">
        <v>39</v>
      </c>
      <c r="C101" s="16">
        <f t="shared" si="13"/>
        <v>1334</v>
      </c>
      <c r="D101" s="16">
        <v>279</v>
      </c>
      <c r="E101" s="25">
        <v>1613</v>
      </c>
      <c r="F101" s="90">
        <f t="shared" si="14"/>
        <v>326</v>
      </c>
      <c r="G101" s="16">
        <v>8</v>
      </c>
      <c r="H101" s="21">
        <v>334</v>
      </c>
      <c r="I101" s="26">
        <f t="shared" si="15"/>
        <v>156</v>
      </c>
      <c r="J101" s="16">
        <v>0</v>
      </c>
      <c r="K101" s="25">
        <v>156</v>
      </c>
    </row>
    <row r="102" spans="1:11" x14ac:dyDescent="0.2">
      <c r="A102" s="86">
        <v>2009</v>
      </c>
      <c r="B102" s="17" t="s">
        <v>40</v>
      </c>
      <c r="C102" s="16">
        <f t="shared" si="13"/>
        <v>1156</v>
      </c>
      <c r="D102" s="16">
        <v>281</v>
      </c>
      <c r="E102" s="25">
        <v>1437</v>
      </c>
      <c r="F102" s="90">
        <f t="shared" si="14"/>
        <v>287</v>
      </c>
      <c r="G102" s="16">
        <v>0</v>
      </c>
      <c r="H102" s="21">
        <v>287</v>
      </c>
      <c r="I102" s="26">
        <f t="shared" si="15"/>
        <v>153</v>
      </c>
      <c r="J102" s="16">
        <v>0</v>
      </c>
      <c r="K102" s="25">
        <v>153</v>
      </c>
    </row>
    <row r="103" spans="1:11" x14ac:dyDescent="0.2">
      <c r="A103" s="86">
        <v>2009</v>
      </c>
      <c r="B103" s="17" t="s">
        <v>41</v>
      </c>
      <c r="C103" s="16">
        <f t="shared" si="13"/>
        <v>1277</v>
      </c>
      <c r="D103" s="16">
        <v>375</v>
      </c>
      <c r="E103" s="25">
        <v>1652</v>
      </c>
      <c r="F103" s="90">
        <f t="shared" si="14"/>
        <v>352</v>
      </c>
      <c r="G103" s="16">
        <v>11</v>
      </c>
      <c r="H103" s="21">
        <v>363</v>
      </c>
      <c r="I103" s="26">
        <f t="shared" si="15"/>
        <v>256</v>
      </c>
      <c r="J103" s="16">
        <v>1</v>
      </c>
      <c r="K103" s="25">
        <v>257</v>
      </c>
    </row>
    <row r="104" spans="1:11" x14ac:dyDescent="0.2">
      <c r="A104" s="86">
        <v>2009</v>
      </c>
      <c r="B104" s="17" t="s">
        <v>42</v>
      </c>
      <c r="C104" s="16">
        <f t="shared" si="13"/>
        <v>1306</v>
      </c>
      <c r="D104" s="16">
        <v>346</v>
      </c>
      <c r="E104" s="25">
        <v>1652</v>
      </c>
      <c r="F104" s="90">
        <f t="shared" si="14"/>
        <v>347</v>
      </c>
      <c r="G104" s="16">
        <v>9</v>
      </c>
      <c r="H104" s="21">
        <v>356</v>
      </c>
      <c r="I104" s="26">
        <f t="shared" si="15"/>
        <v>176</v>
      </c>
      <c r="J104" s="16">
        <v>3</v>
      </c>
      <c r="K104" s="25">
        <v>179</v>
      </c>
    </row>
    <row r="105" spans="1:11" x14ac:dyDescent="0.2">
      <c r="A105" s="86">
        <v>2009</v>
      </c>
      <c r="B105" s="17" t="s">
        <v>43</v>
      </c>
      <c r="C105" s="16">
        <f t="shared" si="13"/>
        <v>1413</v>
      </c>
      <c r="D105" s="16">
        <v>316</v>
      </c>
      <c r="E105" s="25">
        <v>1729</v>
      </c>
      <c r="F105" s="90">
        <f t="shared" si="14"/>
        <v>392</v>
      </c>
      <c r="G105" s="16">
        <v>17</v>
      </c>
      <c r="H105" s="21">
        <v>409</v>
      </c>
      <c r="I105" s="26">
        <f t="shared" si="15"/>
        <v>244</v>
      </c>
      <c r="J105" s="16">
        <v>3</v>
      </c>
      <c r="K105" s="25">
        <v>247</v>
      </c>
    </row>
    <row r="106" spans="1:11" ht="13.5" thickBot="1" x14ac:dyDescent="0.25">
      <c r="A106" s="192">
        <v>2009</v>
      </c>
      <c r="B106" s="29" t="s">
        <v>32</v>
      </c>
      <c r="C106" s="46">
        <f t="shared" si="13"/>
        <v>1382</v>
      </c>
      <c r="D106" s="193">
        <v>333</v>
      </c>
      <c r="E106" s="33">
        <v>1715</v>
      </c>
      <c r="F106" s="194">
        <f t="shared" si="14"/>
        <v>464</v>
      </c>
      <c r="G106" s="193">
        <v>10</v>
      </c>
      <c r="H106" s="195">
        <v>474</v>
      </c>
      <c r="I106" s="114">
        <f t="shared" si="15"/>
        <v>333</v>
      </c>
      <c r="J106" s="193">
        <v>4</v>
      </c>
      <c r="K106" s="33">
        <v>337</v>
      </c>
    </row>
    <row r="107" spans="1:11" ht="13.5" thickBot="1" x14ac:dyDescent="0.25">
      <c r="A107" s="186">
        <v>2009</v>
      </c>
      <c r="B107" s="187" t="s">
        <v>31</v>
      </c>
      <c r="C107" s="186">
        <f t="shared" ref="C107:K107" si="16">SUM(C95:C106)</f>
        <v>16081</v>
      </c>
      <c r="D107" s="187">
        <f t="shared" si="16"/>
        <v>3761</v>
      </c>
      <c r="E107" s="186">
        <f>SUM(E95:E106)</f>
        <v>19842</v>
      </c>
      <c r="F107" s="189">
        <f t="shared" si="16"/>
        <v>4312</v>
      </c>
      <c r="G107" s="187">
        <f t="shared" si="16"/>
        <v>107</v>
      </c>
      <c r="H107" s="190">
        <f t="shared" si="16"/>
        <v>4419</v>
      </c>
      <c r="I107" s="186">
        <f t="shared" si="16"/>
        <v>2578</v>
      </c>
      <c r="J107" s="187">
        <f t="shared" si="16"/>
        <v>13</v>
      </c>
      <c r="K107" s="188">
        <f t="shared" si="16"/>
        <v>2591</v>
      </c>
    </row>
    <row r="108" spans="1:11" x14ac:dyDescent="0.2">
      <c r="A108" s="86">
        <v>2010</v>
      </c>
      <c r="B108" s="173" t="s">
        <v>33</v>
      </c>
      <c r="C108" s="35">
        <f>E108-D108</f>
        <v>1177</v>
      </c>
      <c r="D108" s="35">
        <v>295</v>
      </c>
      <c r="E108" s="87">
        <v>1472</v>
      </c>
      <c r="F108" s="90">
        <f>H108-G108</f>
        <v>386</v>
      </c>
      <c r="G108" s="35">
        <v>5</v>
      </c>
      <c r="H108" s="87">
        <v>391</v>
      </c>
      <c r="I108" s="90">
        <f>K108-J108</f>
        <v>239</v>
      </c>
      <c r="J108" s="35">
        <v>0</v>
      </c>
      <c r="K108" s="87">
        <v>239</v>
      </c>
    </row>
    <row r="109" spans="1:11" x14ac:dyDescent="0.2">
      <c r="A109" s="86">
        <v>2010</v>
      </c>
      <c r="B109" s="17" t="s">
        <v>34</v>
      </c>
      <c r="C109" s="16">
        <f t="shared" ref="C109:C119" si="17">E109-D109</f>
        <v>1344</v>
      </c>
      <c r="D109" s="16">
        <v>333</v>
      </c>
      <c r="E109" s="25">
        <v>1677</v>
      </c>
      <c r="F109" s="90">
        <f t="shared" ref="F109:F119" si="18">H109-G109</f>
        <v>425</v>
      </c>
      <c r="G109" s="16">
        <v>10</v>
      </c>
      <c r="H109" s="25">
        <v>435</v>
      </c>
      <c r="I109" s="90">
        <f t="shared" ref="I109:I119" si="19">K109-J109</f>
        <v>232</v>
      </c>
      <c r="J109" s="16">
        <v>0</v>
      </c>
      <c r="K109" s="25">
        <v>232</v>
      </c>
    </row>
    <row r="110" spans="1:11" x14ac:dyDescent="0.2">
      <c r="A110" s="86">
        <v>2010</v>
      </c>
      <c r="B110" s="17" t="s">
        <v>35</v>
      </c>
      <c r="C110" s="16">
        <f t="shared" si="17"/>
        <v>1562</v>
      </c>
      <c r="D110" s="16">
        <v>353</v>
      </c>
      <c r="E110" s="25">
        <v>1915</v>
      </c>
      <c r="F110" s="90">
        <f t="shared" si="18"/>
        <v>463</v>
      </c>
      <c r="G110" s="16">
        <v>15</v>
      </c>
      <c r="H110" s="25">
        <v>478</v>
      </c>
      <c r="I110" s="90">
        <f t="shared" si="19"/>
        <v>300</v>
      </c>
      <c r="J110" s="16">
        <v>0</v>
      </c>
      <c r="K110" s="25">
        <v>300</v>
      </c>
    </row>
    <row r="111" spans="1:11" x14ac:dyDescent="0.2">
      <c r="A111" s="86">
        <v>2010</v>
      </c>
      <c r="B111" s="17" t="s">
        <v>36</v>
      </c>
      <c r="C111" s="16">
        <f t="shared" si="17"/>
        <v>1386</v>
      </c>
      <c r="D111" s="16">
        <v>314</v>
      </c>
      <c r="E111" s="25">
        <v>1700</v>
      </c>
      <c r="F111" s="90">
        <f t="shared" si="18"/>
        <v>448</v>
      </c>
      <c r="G111" s="16">
        <v>10</v>
      </c>
      <c r="H111" s="25">
        <v>458</v>
      </c>
      <c r="I111" s="90">
        <f t="shared" si="19"/>
        <v>255</v>
      </c>
      <c r="J111" s="16">
        <v>2</v>
      </c>
      <c r="K111" s="25">
        <v>257</v>
      </c>
    </row>
    <row r="112" spans="1:11" x14ac:dyDescent="0.2">
      <c r="A112" s="86">
        <v>2010</v>
      </c>
      <c r="B112" s="17" t="s">
        <v>37</v>
      </c>
      <c r="C112" s="16">
        <f t="shared" si="17"/>
        <v>1383</v>
      </c>
      <c r="D112" s="16">
        <v>273</v>
      </c>
      <c r="E112" s="25">
        <v>1656</v>
      </c>
      <c r="F112" s="90">
        <f t="shared" si="18"/>
        <v>401</v>
      </c>
      <c r="G112" s="16">
        <v>11</v>
      </c>
      <c r="H112" s="25">
        <v>412</v>
      </c>
      <c r="I112" s="90">
        <f t="shared" si="19"/>
        <v>262</v>
      </c>
      <c r="J112" s="16">
        <v>2</v>
      </c>
      <c r="K112" s="25">
        <v>264</v>
      </c>
    </row>
    <row r="113" spans="1:11" x14ac:dyDescent="0.2">
      <c r="A113" s="86">
        <v>2010</v>
      </c>
      <c r="B113" s="17" t="s">
        <v>38</v>
      </c>
      <c r="C113" s="16">
        <f t="shared" si="17"/>
        <v>1555</v>
      </c>
      <c r="D113" s="16">
        <v>567</v>
      </c>
      <c r="E113" s="25">
        <v>2122</v>
      </c>
      <c r="F113" s="90">
        <f t="shared" si="18"/>
        <v>513</v>
      </c>
      <c r="G113" s="16">
        <v>9</v>
      </c>
      <c r="H113" s="25">
        <v>522</v>
      </c>
      <c r="I113" s="90">
        <f t="shared" si="19"/>
        <v>302</v>
      </c>
      <c r="J113" s="16">
        <v>4</v>
      </c>
      <c r="K113" s="25">
        <v>306</v>
      </c>
    </row>
    <row r="114" spans="1:11" x14ac:dyDescent="0.2">
      <c r="A114" s="86">
        <v>2010</v>
      </c>
      <c r="B114" s="17" t="s">
        <v>39</v>
      </c>
      <c r="C114" s="16">
        <f t="shared" si="17"/>
        <v>1350</v>
      </c>
      <c r="D114" s="16">
        <v>282</v>
      </c>
      <c r="E114" s="25">
        <v>1632</v>
      </c>
      <c r="F114" s="90">
        <f t="shared" si="18"/>
        <v>398</v>
      </c>
      <c r="G114" s="16">
        <v>2</v>
      </c>
      <c r="H114" s="25">
        <v>400</v>
      </c>
      <c r="I114" s="90">
        <f t="shared" si="19"/>
        <v>215</v>
      </c>
      <c r="J114" s="16">
        <v>4</v>
      </c>
      <c r="K114" s="25">
        <v>219</v>
      </c>
    </row>
    <row r="115" spans="1:11" x14ac:dyDescent="0.2">
      <c r="A115" s="86">
        <v>2010</v>
      </c>
      <c r="B115" s="17" t="s">
        <v>40</v>
      </c>
      <c r="C115" s="16">
        <f>E115-D115</f>
        <v>1240</v>
      </c>
      <c r="D115" s="16">
        <v>291</v>
      </c>
      <c r="E115" s="25">
        <v>1531</v>
      </c>
      <c r="F115" s="90">
        <f t="shared" si="18"/>
        <v>389</v>
      </c>
      <c r="G115" s="16">
        <v>8</v>
      </c>
      <c r="H115" s="25">
        <v>397</v>
      </c>
      <c r="I115" s="90">
        <f t="shared" si="19"/>
        <v>197</v>
      </c>
      <c r="J115" s="16">
        <v>2</v>
      </c>
      <c r="K115" s="25">
        <v>199</v>
      </c>
    </row>
    <row r="116" spans="1:11" x14ac:dyDescent="0.2">
      <c r="A116" s="86">
        <v>2010</v>
      </c>
      <c r="B116" s="17" t="s">
        <v>41</v>
      </c>
      <c r="C116" s="16">
        <f t="shared" si="17"/>
        <v>1221</v>
      </c>
      <c r="D116" s="16">
        <v>325</v>
      </c>
      <c r="E116" s="25">
        <v>1546</v>
      </c>
      <c r="F116" s="90">
        <f t="shared" si="18"/>
        <v>411</v>
      </c>
      <c r="G116" s="16">
        <v>16</v>
      </c>
      <c r="H116" s="25">
        <v>427</v>
      </c>
      <c r="I116" s="90">
        <f t="shared" si="19"/>
        <v>241</v>
      </c>
      <c r="J116" s="16">
        <v>2</v>
      </c>
      <c r="K116" s="25">
        <v>243</v>
      </c>
    </row>
    <row r="117" spans="1:11" x14ac:dyDescent="0.2">
      <c r="A117" s="86">
        <v>2010</v>
      </c>
      <c r="B117" s="17" t="s">
        <v>42</v>
      </c>
      <c r="C117" s="16">
        <f t="shared" si="17"/>
        <v>1229</v>
      </c>
      <c r="D117" s="16">
        <v>328</v>
      </c>
      <c r="E117" s="25">
        <v>1557</v>
      </c>
      <c r="F117" s="90">
        <f t="shared" si="18"/>
        <v>551</v>
      </c>
      <c r="G117" s="16">
        <v>22</v>
      </c>
      <c r="H117" s="25">
        <v>573</v>
      </c>
      <c r="I117" s="90">
        <f t="shared" si="19"/>
        <v>236</v>
      </c>
      <c r="J117" s="16">
        <v>2</v>
      </c>
      <c r="K117" s="25">
        <v>238</v>
      </c>
    </row>
    <row r="118" spans="1:11" x14ac:dyDescent="0.2">
      <c r="A118" s="86">
        <v>2010</v>
      </c>
      <c r="B118" s="17" t="s">
        <v>43</v>
      </c>
      <c r="C118" s="16">
        <f t="shared" si="17"/>
        <v>1424</v>
      </c>
      <c r="D118" s="16">
        <v>323</v>
      </c>
      <c r="E118" s="25">
        <v>1747</v>
      </c>
      <c r="F118" s="90">
        <f t="shared" si="18"/>
        <v>648</v>
      </c>
      <c r="G118" s="16">
        <v>11</v>
      </c>
      <c r="H118" s="25">
        <v>659</v>
      </c>
      <c r="I118" s="90">
        <f t="shared" si="19"/>
        <v>266</v>
      </c>
      <c r="J118" s="16">
        <v>1</v>
      </c>
      <c r="K118" s="25">
        <v>267</v>
      </c>
    </row>
    <row r="119" spans="1:11" ht="13.5" thickBot="1" x14ac:dyDescent="0.25">
      <c r="A119" s="192">
        <v>2010</v>
      </c>
      <c r="B119" s="29" t="s">
        <v>32</v>
      </c>
      <c r="C119" s="46">
        <f t="shared" si="17"/>
        <v>1547</v>
      </c>
      <c r="D119" s="193">
        <v>388</v>
      </c>
      <c r="E119" s="33">
        <v>1935</v>
      </c>
      <c r="F119" s="197">
        <f t="shared" si="18"/>
        <v>702</v>
      </c>
      <c r="G119" s="193">
        <v>15</v>
      </c>
      <c r="H119" s="33">
        <v>717</v>
      </c>
      <c r="I119" s="193">
        <f t="shared" si="19"/>
        <v>335</v>
      </c>
      <c r="J119" s="193">
        <v>1</v>
      </c>
      <c r="K119" s="33">
        <v>336</v>
      </c>
    </row>
    <row r="120" spans="1:11" ht="13.5" thickBot="1" x14ac:dyDescent="0.25">
      <c r="A120" s="209">
        <v>2010</v>
      </c>
      <c r="B120" s="210" t="s">
        <v>31</v>
      </c>
      <c r="C120" s="209">
        <f>SUM(C108:C119)</f>
        <v>16418</v>
      </c>
      <c r="D120" s="210">
        <f>SUM(D108:D118)</f>
        <v>3684</v>
      </c>
      <c r="E120" s="209">
        <f t="shared" ref="E120:K120" si="20">SUM(E108:E119)</f>
        <v>20490</v>
      </c>
      <c r="F120" s="211">
        <f t="shared" si="20"/>
        <v>5735</v>
      </c>
      <c r="G120" s="210">
        <f t="shared" si="20"/>
        <v>134</v>
      </c>
      <c r="H120" s="212">
        <f t="shared" si="20"/>
        <v>5869</v>
      </c>
      <c r="I120" s="209">
        <f t="shared" si="20"/>
        <v>3080</v>
      </c>
      <c r="J120" s="210">
        <f t="shared" si="20"/>
        <v>20</v>
      </c>
      <c r="K120" s="213">
        <f t="shared" si="20"/>
        <v>3100</v>
      </c>
    </row>
    <row r="121" spans="1:11" x14ac:dyDescent="0.2">
      <c r="A121" s="86">
        <v>2011</v>
      </c>
      <c r="B121" s="173" t="s">
        <v>33</v>
      </c>
      <c r="C121" s="35">
        <f>E121-D121</f>
        <v>1444</v>
      </c>
      <c r="D121" s="35">
        <v>311</v>
      </c>
      <c r="E121" s="87">
        <v>1755</v>
      </c>
      <c r="F121" s="90">
        <f>H121-G121</f>
        <v>646</v>
      </c>
      <c r="G121" s="35">
        <v>18</v>
      </c>
      <c r="H121" s="87">
        <v>664</v>
      </c>
      <c r="I121" s="90">
        <f>K121-J121</f>
        <v>242</v>
      </c>
      <c r="J121" s="35">
        <v>4</v>
      </c>
      <c r="K121" s="87">
        <v>246</v>
      </c>
    </row>
    <row r="122" spans="1:11" x14ac:dyDescent="0.2">
      <c r="A122" s="24">
        <v>2011</v>
      </c>
      <c r="B122" s="17" t="s">
        <v>34</v>
      </c>
      <c r="C122" s="16">
        <f t="shared" ref="C122:C132" si="21">E122-D122</f>
        <v>1449</v>
      </c>
      <c r="D122" s="16">
        <v>334</v>
      </c>
      <c r="E122" s="25">
        <v>1783</v>
      </c>
      <c r="F122" s="90">
        <f t="shared" ref="F122:F132" si="22">H122-G122</f>
        <v>678</v>
      </c>
      <c r="G122" s="16">
        <v>3</v>
      </c>
      <c r="H122" s="25">
        <v>681</v>
      </c>
      <c r="I122" s="90">
        <f t="shared" ref="I122:I132" si="23">K122-J122</f>
        <v>269</v>
      </c>
      <c r="J122" s="16">
        <v>1</v>
      </c>
      <c r="K122" s="25">
        <v>270</v>
      </c>
    </row>
    <row r="123" spans="1:11" x14ac:dyDescent="0.2">
      <c r="A123" s="24">
        <v>2011</v>
      </c>
      <c r="B123" s="17" t="s">
        <v>35</v>
      </c>
      <c r="C123" s="16">
        <f t="shared" si="21"/>
        <v>1481</v>
      </c>
      <c r="D123" s="16">
        <v>300</v>
      </c>
      <c r="E123" s="25">
        <v>1781</v>
      </c>
      <c r="F123" s="90">
        <f t="shared" si="22"/>
        <v>838</v>
      </c>
      <c r="G123" s="16">
        <v>26</v>
      </c>
      <c r="H123" s="25">
        <v>864</v>
      </c>
      <c r="I123" s="90">
        <f t="shared" si="23"/>
        <v>353</v>
      </c>
      <c r="J123" s="16">
        <v>1</v>
      </c>
      <c r="K123" s="25">
        <v>354</v>
      </c>
    </row>
    <row r="124" spans="1:11" x14ac:dyDescent="0.2">
      <c r="A124" s="24">
        <v>2011</v>
      </c>
      <c r="B124" s="17" t="s">
        <v>36</v>
      </c>
      <c r="C124" s="16">
        <f t="shared" si="21"/>
        <v>1515</v>
      </c>
      <c r="D124" s="16">
        <v>323</v>
      </c>
      <c r="E124" s="25">
        <v>1838</v>
      </c>
      <c r="F124" s="90">
        <f t="shared" si="22"/>
        <v>776</v>
      </c>
      <c r="G124" s="16">
        <v>7</v>
      </c>
      <c r="H124" s="25">
        <v>783</v>
      </c>
      <c r="I124" s="90">
        <f t="shared" si="23"/>
        <v>311</v>
      </c>
      <c r="J124" s="16">
        <v>1</v>
      </c>
      <c r="K124" s="25">
        <v>312</v>
      </c>
    </row>
    <row r="125" spans="1:11" x14ac:dyDescent="0.2">
      <c r="A125" s="24">
        <v>2011</v>
      </c>
      <c r="B125" s="17" t="s">
        <v>37</v>
      </c>
      <c r="C125" s="16">
        <f t="shared" si="21"/>
        <v>1332</v>
      </c>
      <c r="D125" s="16">
        <v>274</v>
      </c>
      <c r="E125" s="25">
        <v>1606</v>
      </c>
      <c r="F125" s="90">
        <f t="shared" si="22"/>
        <v>694</v>
      </c>
      <c r="G125" s="16">
        <v>6</v>
      </c>
      <c r="H125" s="25">
        <v>700</v>
      </c>
      <c r="I125" s="90">
        <f t="shared" si="23"/>
        <v>246</v>
      </c>
      <c r="J125" s="16">
        <v>1</v>
      </c>
      <c r="K125" s="25">
        <v>247</v>
      </c>
    </row>
    <row r="126" spans="1:11" x14ac:dyDescent="0.2">
      <c r="A126" s="24">
        <v>2011</v>
      </c>
      <c r="B126" s="17" t="s">
        <v>38</v>
      </c>
      <c r="C126" s="16">
        <f t="shared" si="21"/>
        <v>1294</v>
      </c>
      <c r="D126" s="16">
        <v>299</v>
      </c>
      <c r="E126" s="25">
        <v>1593</v>
      </c>
      <c r="F126" s="90">
        <f t="shared" si="22"/>
        <v>695</v>
      </c>
      <c r="G126" s="16">
        <v>11</v>
      </c>
      <c r="H126" s="25">
        <v>706</v>
      </c>
      <c r="I126" s="90">
        <f t="shared" si="23"/>
        <v>284</v>
      </c>
      <c r="J126" s="16">
        <v>3</v>
      </c>
      <c r="K126" s="25">
        <v>287</v>
      </c>
    </row>
    <row r="127" spans="1:11" x14ac:dyDescent="0.2">
      <c r="A127" s="24">
        <v>2011</v>
      </c>
      <c r="B127" s="17" t="s">
        <v>39</v>
      </c>
      <c r="C127" s="16">
        <f t="shared" si="21"/>
        <v>1293</v>
      </c>
      <c r="D127" s="16">
        <v>286</v>
      </c>
      <c r="E127" s="25">
        <v>1579</v>
      </c>
      <c r="F127" s="90">
        <f t="shared" si="22"/>
        <v>718</v>
      </c>
      <c r="G127" s="16">
        <v>7</v>
      </c>
      <c r="H127" s="25">
        <v>725</v>
      </c>
      <c r="I127" s="90">
        <f t="shared" si="23"/>
        <v>287</v>
      </c>
      <c r="J127" s="16">
        <v>1</v>
      </c>
      <c r="K127" s="25">
        <v>288</v>
      </c>
    </row>
    <row r="128" spans="1:11" x14ac:dyDescent="0.2">
      <c r="A128" s="24">
        <v>2011</v>
      </c>
      <c r="B128" s="17" t="s">
        <v>40</v>
      </c>
      <c r="C128" s="16">
        <f t="shared" si="21"/>
        <v>1376</v>
      </c>
      <c r="D128" s="16">
        <v>390</v>
      </c>
      <c r="E128" s="25">
        <v>1766</v>
      </c>
      <c r="F128" s="90">
        <f t="shared" si="22"/>
        <v>782</v>
      </c>
      <c r="G128" s="16">
        <v>9</v>
      </c>
      <c r="H128" s="25">
        <v>791</v>
      </c>
      <c r="I128" s="90">
        <f t="shared" si="23"/>
        <v>312</v>
      </c>
      <c r="J128" s="16">
        <v>2</v>
      </c>
      <c r="K128" s="25">
        <v>314</v>
      </c>
    </row>
    <row r="129" spans="1:11" x14ac:dyDescent="0.2">
      <c r="A129" s="24">
        <v>2011</v>
      </c>
      <c r="B129" s="17" t="s">
        <v>41</v>
      </c>
      <c r="C129" s="16">
        <f t="shared" si="21"/>
        <v>1491</v>
      </c>
      <c r="D129" s="16">
        <v>282</v>
      </c>
      <c r="E129" s="25">
        <v>1773</v>
      </c>
      <c r="F129" s="90">
        <f t="shared" si="22"/>
        <v>746</v>
      </c>
      <c r="G129" s="16">
        <v>5</v>
      </c>
      <c r="H129" s="25">
        <v>751</v>
      </c>
      <c r="I129" s="90">
        <f t="shared" si="23"/>
        <v>292</v>
      </c>
      <c r="J129" s="16">
        <v>5</v>
      </c>
      <c r="K129" s="25">
        <v>297</v>
      </c>
    </row>
    <row r="130" spans="1:11" x14ac:dyDescent="0.2">
      <c r="A130" s="24">
        <v>2011</v>
      </c>
      <c r="B130" s="17" t="s">
        <v>42</v>
      </c>
      <c r="C130" s="16">
        <f t="shared" si="21"/>
        <v>1376</v>
      </c>
      <c r="D130" s="16">
        <v>358</v>
      </c>
      <c r="E130" s="25">
        <v>1734</v>
      </c>
      <c r="F130" s="90">
        <f t="shared" si="22"/>
        <v>737</v>
      </c>
      <c r="G130" s="16">
        <v>12</v>
      </c>
      <c r="H130" s="25">
        <v>749</v>
      </c>
      <c r="I130" s="90">
        <f t="shared" si="23"/>
        <v>336</v>
      </c>
      <c r="J130" s="16">
        <v>3</v>
      </c>
      <c r="K130" s="25">
        <v>339</v>
      </c>
    </row>
    <row r="131" spans="1:11" x14ac:dyDescent="0.2">
      <c r="A131" s="24">
        <v>2011</v>
      </c>
      <c r="B131" s="17" t="s">
        <v>43</v>
      </c>
      <c r="C131" s="16">
        <f t="shared" si="21"/>
        <v>1540</v>
      </c>
      <c r="D131" s="16">
        <v>417</v>
      </c>
      <c r="E131" s="25">
        <v>1957</v>
      </c>
      <c r="F131" s="90">
        <f t="shared" si="22"/>
        <v>834</v>
      </c>
      <c r="G131" s="16">
        <v>9</v>
      </c>
      <c r="H131" s="25">
        <v>843</v>
      </c>
      <c r="I131" s="90">
        <f t="shared" si="23"/>
        <v>364</v>
      </c>
      <c r="J131" s="16">
        <v>0</v>
      </c>
      <c r="K131" s="25">
        <v>364</v>
      </c>
    </row>
    <row r="132" spans="1:11" ht="13.5" thickBot="1" x14ac:dyDescent="0.25">
      <c r="A132" s="172">
        <v>2011</v>
      </c>
      <c r="B132" s="29" t="s">
        <v>32</v>
      </c>
      <c r="C132" s="46">
        <f t="shared" si="21"/>
        <v>1657</v>
      </c>
      <c r="D132" s="193">
        <v>356</v>
      </c>
      <c r="E132" s="33">
        <v>2013</v>
      </c>
      <c r="F132" s="198">
        <f t="shared" si="22"/>
        <v>923</v>
      </c>
      <c r="G132" s="193">
        <v>10</v>
      </c>
      <c r="H132" s="33">
        <v>933</v>
      </c>
      <c r="I132" s="198">
        <f t="shared" si="23"/>
        <v>417</v>
      </c>
      <c r="J132" s="193">
        <v>0</v>
      </c>
      <c r="K132" s="33">
        <v>417</v>
      </c>
    </row>
    <row r="133" spans="1:11" ht="13.5" thickBot="1" x14ac:dyDescent="0.25">
      <c r="A133" s="186">
        <v>2011</v>
      </c>
      <c r="B133" s="187" t="s">
        <v>31</v>
      </c>
      <c r="C133" s="186">
        <f t="shared" ref="C133:K133" si="24">SUM(C121:C132)</f>
        <v>17248</v>
      </c>
      <c r="D133" s="186">
        <f t="shared" si="24"/>
        <v>3930</v>
      </c>
      <c r="E133" s="186">
        <f t="shared" si="24"/>
        <v>21178</v>
      </c>
      <c r="F133" s="186">
        <f t="shared" si="24"/>
        <v>9067</v>
      </c>
      <c r="G133" s="186">
        <f t="shared" si="24"/>
        <v>123</v>
      </c>
      <c r="H133" s="186">
        <f t="shared" si="24"/>
        <v>9190</v>
      </c>
      <c r="I133" s="186">
        <f t="shared" si="24"/>
        <v>3713</v>
      </c>
      <c r="J133" s="186">
        <f t="shared" si="24"/>
        <v>22</v>
      </c>
      <c r="K133" s="199">
        <f t="shared" si="24"/>
        <v>3735</v>
      </c>
    </row>
    <row r="134" spans="1:11" x14ac:dyDescent="0.2">
      <c r="A134" s="86">
        <v>2012</v>
      </c>
      <c r="B134" s="173" t="s">
        <v>33</v>
      </c>
      <c r="C134" s="35">
        <f>E134-D134</f>
        <v>1292</v>
      </c>
      <c r="D134" s="35">
        <v>324</v>
      </c>
      <c r="E134" s="87">
        <v>1616</v>
      </c>
      <c r="F134" s="35">
        <f t="shared" ref="F134:F145" si="25">H134-G134</f>
        <v>865</v>
      </c>
      <c r="G134" s="35">
        <v>6</v>
      </c>
      <c r="H134" s="87">
        <v>871</v>
      </c>
      <c r="I134" s="35">
        <f t="shared" ref="I134:I145" si="26">K134-J134</f>
        <v>409</v>
      </c>
      <c r="J134" s="35">
        <v>0</v>
      </c>
      <c r="K134" s="87">
        <v>409</v>
      </c>
    </row>
    <row r="135" spans="1:11" x14ac:dyDescent="0.2">
      <c r="A135" s="24">
        <v>2012</v>
      </c>
      <c r="B135" s="17" t="s">
        <v>34</v>
      </c>
      <c r="C135" s="16">
        <f t="shared" ref="C135:C145" si="27">E135-D135</f>
        <v>1433</v>
      </c>
      <c r="D135" s="16">
        <v>324</v>
      </c>
      <c r="E135" s="25">
        <v>1757</v>
      </c>
      <c r="F135" s="16">
        <f t="shared" si="25"/>
        <v>823</v>
      </c>
      <c r="G135" s="16">
        <v>5</v>
      </c>
      <c r="H135" s="25">
        <v>828</v>
      </c>
      <c r="I135" s="16">
        <f t="shared" si="26"/>
        <v>318</v>
      </c>
      <c r="J135" s="16">
        <v>0</v>
      </c>
      <c r="K135" s="25">
        <v>318</v>
      </c>
    </row>
    <row r="136" spans="1:11" x14ac:dyDescent="0.2">
      <c r="A136" s="24">
        <v>2012</v>
      </c>
      <c r="B136" s="17" t="s">
        <v>35</v>
      </c>
      <c r="C136" s="16">
        <f t="shared" si="27"/>
        <v>1371</v>
      </c>
      <c r="D136" s="16">
        <v>317</v>
      </c>
      <c r="E136" s="25">
        <v>1688</v>
      </c>
      <c r="F136" s="16">
        <f t="shared" si="25"/>
        <v>931</v>
      </c>
      <c r="G136" s="16">
        <v>11</v>
      </c>
      <c r="H136" s="25">
        <v>942</v>
      </c>
      <c r="I136" s="16">
        <f t="shared" si="26"/>
        <v>365</v>
      </c>
      <c r="J136" s="16">
        <v>0</v>
      </c>
      <c r="K136" s="25">
        <v>365</v>
      </c>
    </row>
    <row r="137" spans="1:11" x14ac:dyDescent="0.2">
      <c r="A137" s="24">
        <v>2012</v>
      </c>
      <c r="B137" s="17" t="s">
        <v>36</v>
      </c>
      <c r="C137" s="16">
        <f t="shared" si="27"/>
        <v>1372</v>
      </c>
      <c r="D137" s="16">
        <v>315</v>
      </c>
      <c r="E137" s="25">
        <v>1687</v>
      </c>
      <c r="F137" s="16">
        <f t="shared" si="25"/>
        <v>901</v>
      </c>
      <c r="G137" s="16">
        <v>4</v>
      </c>
      <c r="H137" s="25">
        <v>905</v>
      </c>
      <c r="I137" s="16">
        <f t="shared" si="26"/>
        <v>324</v>
      </c>
      <c r="J137" s="16">
        <v>1</v>
      </c>
      <c r="K137" s="25">
        <v>325</v>
      </c>
    </row>
    <row r="138" spans="1:11" x14ac:dyDescent="0.2">
      <c r="A138" s="24">
        <v>2012</v>
      </c>
      <c r="B138" s="17" t="s">
        <v>37</v>
      </c>
      <c r="C138" s="16">
        <f t="shared" si="27"/>
        <v>1351</v>
      </c>
      <c r="D138" s="16">
        <v>344</v>
      </c>
      <c r="E138" s="25">
        <v>1695</v>
      </c>
      <c r="F138" s="16">
        <f t="shared" si="25"/>
        <v>771</v>
      </c>
      <c r="G138" s="16">
        <v>12</v>
      </c>
      <c r="H138" s="25">
        <v>783</v>
      </c>
      <c r="I138" s="16">
        <f t="shared" si="26"/>
        <v>316</v>
      </c>
      <c r="J138" s="16">
        <v>1</v>
      </c>
      <c r="K138" s="25">
        <v>317</v>
      </c>
    </row>
    <row r="139" spans="1:11" x14ac:dyDescent="0.2">
      <c r="A139" s="24">
        <v>2012</v>
      </c>
      <c r="B139" s="17" t="s">
        <v>38</v>
      </c>
      <c r="C139" s="16">
        <f t="shared" si="27"/>
        <v>1263</v>
      </c>
      <c r="D139" s="16">
        <v>345</v>
      </c>
      <c r="E139" s="25">
        <v>1608</v>
      </c>
      <c r="F139" s="16">
        <f t="shared" si="25"/>
        <v>835</v>
      </c>
      <c r="G139" s="16">
        <v>4</v>
      </c>
      <c r="H139" s="25">
        <v>839</v>
      </c>
      <c r="I139" s="16">
        <f t="shared" si="26"/>
        <v>305</v>
      </c>
      <c r="J139" s="16">
        <v>0</v>
      </c>
      <c r="K139" s="25">
        <v>305</v>
      </c>
    </row>
    <row r="140" spans="1:11" x14ac:dyDescent="0.2">
      <c r="A140" s="24">
        <v>2012</v>
      </c>
      <c r="B140" s="17" t="s">
        <v>39</v>
      </c>
      <c r="C140" s="16">
        <f>E140-D140</f>
        <v>1400</v>
      </c>
      <c r="D140" s="16">
        <v>370</v>
      </c>
      <c r="E140" s="25">
        <v>1770</v>
      </c>
      <c r="F140" s="16">
        <f t="shared" si="25"/>
        <v>867</v>
      </c>
      <c r="G140" s="16">
        <v>8</v>
      </c>
      <c r="H140" s="25">
        <v>875</v>
      </c>
      <c r="I140" s="16">
        <f t="shared" si="26"/>
        <v>315</v>
      </c>
      <c r="J140" s="16">
        <v>4</v>
      </c>
      <c r="K140" s="25">
        <v>319</v>
      </c>
    </row>
    <row r="141" spans="1:11" x14ac:dyDescent="0.2">
      <c r="A141" s="24">
        <v>2012</v>
      </c>
      <c r="B141" s="17" t="s">
        <v>40</v>
      </c>
      <c r="C141" s="16">
        <f t="shared" si="27"/>
        <v>1410</v>
      </c>
      <c r="D141" s="16">
        <v>353</v>
      </c>
      <c r="E141" s="25">
        <v>1763</v>
      </c>
      <c r="F141" s="16">
        <f t="shared" si="25"/>
        <v>808</v>
      </c>
      <c r="G141" s="16">
        <v>5</v>
      </c>
      <c r="H141" s="25">
        <v>813</v>
      </c>
      <c r="I141" s="16">
        <f t="shared" si="26"/>
        <v>276</v>
      </c>
      <c r="J141" s="16">
        <v>2</v>
      </c>
      <c r="K141" s="25">
        <v>278</v>
      </c>
    </row>
    <row r="142" spans="1:11" x14ac:dyDescent="0.2">
      <c r="A142" s="24">
        <v>2012</v>
      </c>
      <c r="B142" s="17" t="s">
        <v>41</v>
      </c>
      <c r="C142" s="16">
        <f t="shared" si="27"/>
        <v>1349</v>
      </c>
      <c r="D142" s="16">
        <v>303</v>
      </c>
      <c r="E142" s="25">
        <v>1652</v>
      </c>
      <c r="F142" s="16">
        <f t="shared" si="25"/>
        <v>753</v>
      </c>
      <c r="G142" s="16">
        <v>9</v>
      </c>
      <c r="H142" s="25">
        <v>762</v>
      </c>
      <c r="I142" s="16">
        <f t="shared" si="26"/>
        <v>285</v>
      </c>
      <c r="J142" s="16">
        <v>0</v>
      </c>
      <c r="K142" s="25">
        <v>285</v>
      </c>
    </row>
    <row r="143" spans="1:11" x14ac:dyDescent="0.2">
      <c r="A143" s="24">
        <v>2012</v>
      </c>
      <c r="B143" s="17" t="s">
        <v>42</v>
      </c>
      <c r="C143" s="16">
        <f t="shared" si="27"/>
        <v>1541</v>
      </c>
      <c r="D143" s="16">
        <v>355</v>
      </c>
      <c r="E143" s="25">
        <v>1896</v>
      </c>
      <c r="F143" s="16">
        <f t="shared" si="25"/>
        <v>783</v>
      </c>
      <c r="G143" s="16">
        <v>10</v>
      </c>
      <c r="H143" s="25">
        <v>793</v>
      </c>
      <c r="I143" s="16">
        <f t="shared" si="26"/>
        <v>280</v>
      </c>
      <c r="J143" s="16">
        <v>3</v>
      </c>
      <c r="K143" s="25">
        <v>283</v>
      </c>
    </row>
    <row r="144" spans="1:11" x14ac:dyDescent="0.2">
      <c r="A144" s="24">
        <v>2012</v>
      </c>
      <c r="B144" s="17" t="s">
        <v>43</v>
      </c>
      <c r="C144" s="16">
        <f t="shared" si="27"/>
        <v>1509</v>
      </c>
      <c r="D144" s="16">
        <v>378</v>
      </c>
      <c r="E144" s="25">
        <v>1887</v>
      </c>
      <c r="F144" s="16">
        <f t="shared" si="25"/>
        <v>853</v>
      </c>
      <c r="G144" s="16">
        <v>8</v>
      </c>
      <c r="H144" s="25">
        <v>861</v>
      </c>
      <c r="I144" s="16">
        <f t="shared" si="26"/>
        <v>270</v>
      </c>
      <c r="J144" s="16">
        <v>1</v>
      </c>
      <c r="K144" s="25">
        <v>271</v>
      </c>
    </row>
    <row r="145" spans="1:11" ht="13.5" thickBot="1" x14ac:dyDescent="0.25">
      <c r="A145" s="172">
        <v>2012</v>
      </c>
      <c r="B145" s="29" t="s">
        <v>32</v>
      </c>
      <c r="C145" s="46">
        <f t="shared" si="27"/>
        <v>1383</v>
      </c>
      <c r="D145" s="193">
        <v>341</v>
      </c>
      <c r="E145" s="33">
        <v>1724</v>
      </c>
      <c r="F145" s="46">
        <f t="shared" si="25"/>
        <v>788</v>
      </c>
      <c r="G145" s="193">
        <v>13</v>
      </c>
      <c r="H145" s="33">
        <v>801</v>
      </c>
      <c r="I145" s="46">
        <f t="shared" si="26"/>
        <v>394</v>
      </c>
      <c r="J145" s="193">
        <v>3</v>
      </c>
      <c r="K145" s="33">
        <v>397</v>
      </c>
    </row>
    <row r="146" spans="1:11" ht="13.5" thickBot="1" x14ac:dyDescent="0.25">
      <c r="A146" s="186">
        <v>2012</v>
      </c>
      <c r="B146" s="187" t="s">
        <v>31</v>
      </c>
      <c r="C146" s="186">
        <f t="shared" ref="C146:K146" si="28">SUM(C134:C145)</f>
        <v>16674</v>
      </c>
      <c r="D146" s="186">
        <f t="shared" si="28"/>
        <v>4069</v>
      </c>
      <c r="E146" s="186">
        <f t="shared" si="28"/>
        <v>20743</v>
      </c>
      <c r="F146" s="186">
        <f t="shared" si="28"/>
        <v>9978</v>
      </c>
      <c r="G146" s="186">
        <f t="shared" si="28"/>
        <v>95</v>
      </c>
      <c r="H146" s="186">
        <f t="shared" si="28"/>
        <v>10073</v>
      </c>
      <c r="I146" s="186">
        <f t="shared" si="28"/>
        <v>3857</v>
      </c>
      <c r="J146" s="186">
        <f t="shared" si="28"/>
        <v>15</v>
      </c>
      <c r="K146" s="199">
        <f t="shared" si="28"/>
        <v>3872</v>
      </c>
    </row>
    <row r="147" spans="1:11" x14ac:dyDescent="0.2">
      <c r="A147" s="86">
        <v>2013</v>
      </c>
      <c r="B147" s="173" t="s">
        <v>33</v>
      </c>
      <c r="C147" s="35">
        <f>E147-D147</f>
        <v>1527</v>
      </c>
      <c r="D147" s="35">
        <v>306</v>
      </c>
      <c r="E147" s="87">
        <v>1833</v>
      </c>
      <c r="F147" s="35">
        <f t="shared" ref="F147:F171" si="29">H147-G147</f>
        <v>898</v>
      </c>
      <c r="G147" s="35">
        <v>8</v>
      </c>
      <c r="H147" s="87">
        <v>906</v>
      </c>
      <c r="I147" s="35">
        <f t="shared" ref="I147:I171" si="30">K147-J147</f>
        <v>282</v>
      </c>
      <c r="J147" s="35">
        <v>1</v>
      </c>
      <c r="K147" s="87">
        <v>283</v>
      </c>
    </row>
    <row r="148" spans="1:11" x14ac:dyDescent="0.2">
      <c r="A148" s="24">
        <v>2013</v>
      </c>
      <c r="B148" s="17" t="s">
        <v>34</v>
      </c>
      <c r="C148" s="16">
        <f>E148-D148</f>
        <v>1464</v>
      </c>
      <c r="D148" s="16">
        <v>351</v>
      </c>
      <c r="E148" s="25">
        <v>1815</v>
      </c>
      <c r="F148" s="16">
        <f t="shared" si="29"/>
        <v>914</v>
      </c>
      <c r="G148" s="16">
        <v>8</v>
      </c>
      <c r="H148" s="25">
        <v>922</v>
      </c>
      <c r="I148" s="16">
        <f t="shared" si="30"/>
        <v>287</v>
      </c>
      <c r="J148" s="16">
        <v>2</v>
      </c>
      <c r="K148" s="25">
        <v>289</v>
      </c>
    </row>
    <row r="149" spans="1:11" x14ac:dyDescent="0.2">
      <c r="A149" s="24">
        <v>2013</v>
      </c>
      <c r="B149" s="17" t="s">
        <v>35</v>
      </c>
      <c r="C149" s="16">
        <f t="shared" ref="C149:C158" si="31">E149-D149</f>
        <v>1585</v>
      </c>
      <c r="D149" s="16">
        <v>274</v>
      </c>
      <c r="E149" s="25">
        <v>1859</v>
      </c>
      <c r="F149" s="16">
        <f t="shared" si="29"/>
        <v>814</v>
      </c>
      <c r="G149" s="16">
        <v>7</v>
      </c>
      <c r="H149" s="25">
        <v>821</v>
      </c>
      <c r="I149" s="16">
        <f t="shared" si="30"/>
        <v>355</v>
      </c>
      <c r="J149" s="16">
        <v>2</v>
      </c>
      <c r="K149" s="25">
        <v>357</v>
      </c>
    </row>
    <row r="150" spans="1:11" x14ac:dyDescent="0.2">
      <c r="A150" s="24">
        <v>2013</v>
      </c>
      <c r="B150" s="17" t="s">
        <v>36</v>
      </c>
      <c r="C150" s="16">
        <f t="shared" si="31"/>
        <v>1618</v>
      </c>
      <c r="D150" s="16">
        <v>338</v>
      </c>
      <c r="E150" s="25">
        <v>1956</v>
      </c>
      <c r="F150" s="16">
        <f t="shared" si="29"/>
        <v>910</v>
      </c>
      <c r="G150" s="16">
        <v>3</v>
      </c>
      <c r="H150" s="25">
        <v>913</v>
      </c>
      <c r="I150" s="16">
        <f t="shared" si="30"/>
        <v>318</v>
      </c>
      <c r="J150" s="16">
        <v>0</v>
      </c>
      <c r="K150" s="25">
        <v>318</v>
      </c>
    </row>
    <row r="151" spans="1:11" x14ac:dyDescent="0.2">
      <c r="A151" s="24">
        <v>2013</v>
      </c>
      <c r="B151" s="17" t="s">
        <v>37</v>
      </c>
      <c r="C151" s="16">
        <f t="shared" si="31"/>
        <v>1253</v>
      </c>
      <c r="D151" s="16">
        <v>287</v>
      </c>
      <c r="E151" s="25">
        <v>1540</v>
      </c>
      <c r="F151" s="16">
        <f t="shared" si="29"/>
        <v>748</v>
      </c>
      <c r="G151" s="16">
        <v>5</v>
      </c>
      <c r="H151" s="25">
        <v>753</v>
      </c>
      <c r="I151" s="16">
        <f t="shared" si="30"/>
        <v>270</v>
      </c>
      <c r="J151" s="16">
        <v>2</v>
      </c>
      <c r="K151" s="25">
        <v>272</v>
      </c>
    </row>
    <row r="152" spans="1:11" x14ac:dyDescent="0.2">
      <c r="A152" s="24">
        <v>2013</v>
      </c>
      <c r="B152" s="17" t="s">
        <v>38</v>
      </c>
      <c r="C152" s="16">
        <f t="shared" si="31"/>
        <v>1415</v>
      </c>
      <c r="D152" s="16">
        <v>309</v>
      </c>
      <c r="E152" s="25">
        <v>1724</v>
      </c>
      <c r="F152" s="16">
        <f t="shared" si="29"/>
        <v>845</v>
      </c>
      <c r="G152" s="16">
        <v>2</v>
      </c>
      <c r="H152" s="25">
        <v>847</v>
      </c>
      <c r="I152" s="16">
        <f t="shared" si="30"/>
        <v>287</v>
      </c>
      <c r="J152" s="16">
        <v>0</v>
      </c>
      <c r="K152" s="25">
        <v>287</v>
      </c>
    </row>
    <row r="153" spans="1:11" x14ac:dyDescent="0.2">
      <c r="A153" s="24">
        <v>2013</v>
      </c>
      <c r="B153" s="17" t="s">
        <v>39</v>
      </c>
      <c r="C153" s="16">
        <f t="shared" si="31"/>
        <v>1445</v>
      </c>
      <c r="D153" s="16">
        <v>345</v>
      </c>
      <c r="E153" s="25">
        <v>1790</v>
      </c>
      <c r="F153" s="16">
        <f t="shared" si="29"/>
        <v>796</v>
      </c>
      <c r="G153" s="16">
        <v>6</v>
      </c>
      <c r="H153" s="25">
        <v>802</v>
      </c>
      <c r="I153" s="16">
        <f t="shared" si="30"/>
        <v>241</v>
      </c>
      <c r="J153" s="16">
        <v>0</v>
      </c>
      <c r="K153" s="25">
        <v>241</v>
      </c>
    </row>
    <row r="154" spans="1:11" x14ac:dyDescent="0.2">
      <c r="A154" s="24">
        <v>2013</v>
      </c>
      <c r="B154" s="17" t="s">
        <v>40</v>
      </c>
      <c r="C154" s="16">
        <f t="shared" si="31"/>
        <v>1426</v>
      </c>
      <c r="D154" s="16">
        <v>325</v>
      </c>
      <c r="E154" s="25">
        <v>1751</v>
      </c>
      <c r="F154" s="16">
        <f t="shared" si="29"/>
        <v>774</v>
      </c>
      <c r="G154" s="16">
        <v>7</v>
      </c>
      <c r="H154" s="25">
        <v>781</v>
      </c>
      <c r="I154" s="16">
        <f t="shared" si="30"/>
        <v>241</v>
      </c>
      <c r="J154" s="16">
        <v>2</v>
      </c>
      <c r="K154" s="25">
        <v>243</v>
      </c>
    </row>
    <row r="155" spans="1:11" x14ac:dyDescent="0.2">
      <c r="A155" s="24">
        <v>2013</v>
      </c>
      <c r="B155" s="17" t="s">
        <v>41</v>
      </c>
      <c r="C155" s="16">
        <f t="shared" si="31"/>
        <v>1269</v>
      </c>
      <c r="D155" s="16">
        <v>345</v>
      </c>
      <c r="E155" s="25">
        <v>1614</v>
      </c>
      <c r="F155" s="16">
        <f t="shared" si="29"/>
        <v>746</v>
      </c>
      <c r="G155" s="16">
        <v>8</v>
      </c>
      <c r="H155" s="25">
        <v>754</v>
      </c>
      <c r="I155" s="16">
        <f t="shared" si="30"/>
        <v>292</v>
      </c>
      <c r="J155" s="16">
        <v>0</v>
      </c>
      <c r="K155" s="25">
        <v>292</v>
      </c>
    </row>
    <row r="156" spans="1:11" x14ac:dyDescent="0.2">
      <c r="A156" s="24">
        <v>2013</v>
      </c>
      <c r="B156" s="17" t="s">
        <v>42</v>
      </c>
      <c r="C156" s="16">
        <f t="shared" si="31"/>
        <v>1544</v>
      </c>
      <c r="D156" s="16">
        <v>364</v>
      </c>
      <c r="E156" s="25">
        <v>1908</v>
      </c>
      <c r="F156" s="16">
        <f t="shared" si="29"/>
        <v>820</v>
      </c>
      <c r="G156" s="16">
        <v>4</v>
      </c>
      <c r="H156" s="25">
        <v>824</v>
      </c>
      <c r="I156" s="16">
        <f t="shared" si="30"/>
        <v>300</v>
      </c>
      <c r="J156" s="16">
        <v>0</v>
      </c>
      <c r="K156" s="25">
        <v>300</v>
      </c>
    </row>
    <row r="157" spans="1:11" x14ac:dyDescent="0.2">
      <c r="A157" s="24">
        <v>2013</v>
      </c>
      <c r="B157" s="17" t="s">
        <v>43</v>
      </c>
      <c r="C157" s="16">
        <f t="shared" si="31"/>
        <v>1307</v>
      </c>
      <c r="D157" s="16">
        <v>309</v>
      </c>
      <c r="E157" s="25">
        <v>1616</v>
      </c>
      <c r="F157" s="16">
        <f t="shared" si="29"/>
        <v>753</v>
      </c>
      <c r="G157" s="16">
        <v>4</v>
      </c>
      <c r="H157" s="25">
        <v>757</v>
      </c>
      <c r="I157" s="16">
        <f t="shared" si="30"/>
        <v>275</v>
      </c>
      <c r="J157" s="16">
        <v>0</v>
      </c>
      <c r="K157" s="25">
        <v>275</v>
      </c>
    </row>
    <row r="158" spans="1:11" ht="13.5" thickBot="1" x14ac:dyDescent="0.25">
      <c r="A158" s="32">
        <v>2013</v>
      </c>
      <c r="B158" s="29" t="s">
        <v>32</v>
      </c>
      <c r="C158" s="46">
        <f t="shared" si="31"/>
        <v>1344</v>
      </c>
      <c r="D158" s="46">
        <v>336</v>
      </c>
      <c r="E158" s="33">
        <v>1680</v>
      </c>
      <c r="F158" s="46">
        <f t="shared" si="29"/>
        <v>800</v>
      </c>
      <c r="G158" s="46">
        <v>5</v>
      </c>
      <c r="H158" s="33">
        <v>805</v>
      </c>
      <c r="I158" s="46">
        <f t="shared" si="30"/>
        <v>315</v>
      </c>
      <c r="J158" s="46">
        <v>3</v>
      </c>
      <c r="K158" s="33">
        <v>318</v>
      </c>
    </row>
    <row r="159" spans="1:11" ht="13.5" thickBot="1" x14ac:dyDescent="0.25">
      <c r="A159" s="186">
        <v>2013</v>
      </c>
      <c r="B159" s="187" t="s">
        <v>31</v>
      </c>
      <c r="C159" s="186">
        <f t="shared" ref="C159:K159" si="32">SUM(C147:C158)</f>
        <v>17197</v>
      </c>
      <c r="D159" s="186">
        <f t="shared" si="32"/>
        <v>3889</v>
      </c>
      <c r="E159" s="186">
        <f t="shared" si="32"/>
        <v>21086</v>
      </c>
      <c r="F159" s="186">
        <f t="shared" si="32"/>
        <v>9818</v>
      </c>
      <c r="G159" s="186">
        <f>SUM(G147:G158)</f>
        <v>67</v>
      </c>
      <c r="H159" s="186">
        <f t="shared" si="32"/>
        <v>9885</v>
      </c>
      <c r="I159" s="186">
        <f t="shared" si="32"/>
        <v>3463</v>
      </c>
      <c r="J159" s="186">
        <f t="shared" si="32"/>
        <v>12</v>
      </c>
      <c r="K159" s="199">
        <f t="shared" si="32"/>
        <v>3475</v>
      </c>
    </row>
    <row r="160" spans="1:11" ht="12.75" customHeight="1" x14ac:dyDescent="0.2">
      <c r="A160" s="24">
        <v>2014</v>
      </c>
      <c r="B160" s="17" t="s">
        <v>33</v>
      </c>
      <c r="C160" s="16">
        <f t="shared" ref="C160:C171" si="33">E160-D160</f>
        <v>1636</v>
      </c>
      <c r="D160" s="16">
        <v>304</v>
      </c>
      <c r="E160" s="25">
        <v>1940</v>
      </c>
      <c r="F160" s="16">
        <f t="shared" si="29"/>
        <v>865</v>
      </c>
      <c r="G160" s="16">
        <v>7</v>
      </c>
      <c r="H160" s="25">
        <v>872</v>
      </c>
      <c r="I160" s="16">
        <f t="shared" si="30"/>
        <v>272</v>
      </c>
      <c r="J160" s="16">
        <v>2</v>
      </c>
      <c r="K160" s="25">
        <v>274</v>
      </c>
    </row>
    <row r="161" spans="1:11" ht="12.75" customHeight="1" x14ac:dyDescent="0.2">
      <c r="A161" s="24">
        <v>2014</v>
      </c>
      <c r="B161" s="17" t="s">
        <v>34</v>
      </c>
      <c r="C161" s="16">
        <f t="shared" si="33"/>
        <v>1658</v>
      </c>
      <c r="D161" s="16">
        <v>310</v>
      </c>
      <c r="E161" s="25">
        <v>1968</v>
      </c>
      <c r="F161" s="16">
        <f t="shared" si="29"/>
        <v>1078</v>
      </c>
      <c r="G161" s="16">
        <v>8</v>
      </c>
      <c r="H161" s="25">
        <v>1086</v>
      </c>
      <c r="I161" s="16">
        <f t="shared" si="30"/>
        <v>291</v>
      </c>
      <c r="J161" s="16">
        <v>0</v>
      </c>
      <c r="K161" s="25">
        <v>291</v>
      </c>
    </row>
    <row r="162" spans="1:11" ht="12.75" customHeight="1" x14ac:dyDescent="0.2">
      <c r="A162" s="24">
        <v>2014</v>
      </c>
      <c r="B162" s="17" t="s">
        <v>35</v>
      </c>
      <c r="C162" s="16">
        <f t="shared" si="33"/>
        <v>1597</v>
      </c>
      <c r="D162" s="16">
        <v>329</v>
      </c>
      <c r="E162" s="25">
        <v>1926</v>
      </c>
      <c r="F162" s="16">
        <f t="shared" si="29"/>
        <v>884</v>
      </c>
      <c r="G162" s="16">
        <v>9</v>
      </c>
      <c r="H162" s="25">
        <v>893</v>
      </c>
      <c r="I162" s="16">
        <f t="shared" si="30"/>
        <v>291</v>
      </c>
      <c r="J162" s="16">
        <v>0</v>
      </c>
      <c r="K162" s="25">
        <v>291</v>
      </c>
    </row>
    <row r="163" spans="1:11" x14ac:dyDescent="0.2">
      <c r="A163" s="24">
        <v>2014</v>
      </c>
      <c r="B163" s="17" t="s">
        <v>36</v>
      </c>
      <c r="C163" s="16">
        <f t="shared" si="33"/>
        <v>1498</v>
      </c>
      <c r="D163" s="16">
        <v>352</v>
      </c>
      <c r="E163" s="25">
        <v>1850</v>
      </c>
      <c r="F163" s="16">
        <f t="shared" si="29"/>
        <v>996</v>
      </c>
      <c r="G163" s="16">
        <v>7</v>
      </c>
      <c r="H163" s="25">
        <v>1003</v>
      </c>
      <c r="I163" s="16">
        <f t="shared" si="30"/>
        <v>293</v>
      </c>
      <c r="J163" s="16">
        <v>0</v>
      </c>
      <c r="K163" s="25">
        <v>293</v>
      </c>
    </row>
    <row r="164" spans="1:11" x14ac:dyDescent="0.2">
      <c r="A164" s="24">
        <v>2014</v>
      </c>
      <c r="B164" s="17" t="s">
        <v>37</v>
      </c>
      <c r="C164" s="16">
        <f t="shared" si="33"/>
        <v>1259</v>
      </c>
      <c r="D164" s="16">
        <v>302</v>
      </c>
      <c r="E164" s="25">
        <v>1561</v>
      </c>
      <c r="F164" s="16">
        <f t="shared" si="29"/>
        <v>822</v>
      </c>
      <c r="G164" s="16">
        <v>7</v>
      </c>
      <c r="H164" s="25">
        <v>829</v>
      </c>
      <c r="I164" s="16">
        <f t="shared" si="30"/>
        <v>262</v>
      </c>
      <c r="J164" s="16">
        <v>0</v>
      </c>
      <c r="K164" s="25">
        <v>262</v>
      </c>
    </row>
    <row r="165" spans="1:11" x14ac:dyDescent="0.2">
      <c r="A165" s="24">
        <v>2014</v>
      </c>
      <c r="B165" s="17" t="s">
        <v>38</v>
      </c>
      <c r="C165" s="16">
        <f t="shared" si="33"/>
        <v>1217</v>
      </c>
      <c r="D165" s="16">
        <v>304</v>
      </c>
      <c r="E165" s="25">
        <v>1521</v>
      </c>
      <c r="F165" s="16">
        <f t="shared" si="29"/>
        <v>950</v>
      </c>
      <c r="G165" s="16">
        <v>2</v>
      </c>
      <c r="H165" s="25">
        <v>952</v>
      </c>
      <c r="I165" s="16">
        <f t="shared" si="30"/>
        <v>261</v>
      </c>
      <c r="J165" s="16">
        <v>0</v>
      </c>
      <c r="K165" s="25">
        <v>261</v>
      </c>
    </row>
    <row r="166" spans="1:11" x14ac:dyDescent="0.2">
      <c r="A166" s="24">
        <v>2014</v>
      </c>
      <c r="B166" s="17" t="s">
        <v>39</v>
      </c>
      <c r="C166" s="16">
        <f t="shared" si="33"/>
        <v>1094</v>
      </c>
      <c r="D166" s="16">
        <v>269</v>
      </c>
      <c r="E166" s="25">
        <v>1363</v>
      </c>
      <c r="F166" s="16">
        <f t="shared" si="29"/>
        <v>698</v>
      </c>
      <c r="G166" s="16">
        <v>11</v>
      </c>
      <c r="H166" s="25">
        <v>709</v>
      </c>
      <c r="I166" s="16">
        <f t="shared" si="30"/>
        <v>215</v>
      </c>
      <c r="J166" s="16">
        <v>0</v>
      </c>
      <c r="K166" s="25">
        <v>215</v>
      </c>
    </row>
    <row r="167" spans="1:11" x14ac:dyDescent="0.2">
      <c r="A167" s="24">
        <v>2014</v>
      </c>
      <c r="B167" s="17" t="s">
        <v>40</v>
      </c>
      <c r="C167" s="16">
        <f t="shared" si="33"/>
        <v>1313</v>
      </c>
      <c r="D167" s="16">
        <v>301</v>
      </c>
      <c r="E167" s="25">
        <v>1614</v>
      </c>
      <c r="F167" s="16">
        <f t="shared" si="29"/>
        <v>813</v>
      </c>
      <c r="G167" s="16">
        <v>2</v>
      </c>
      <c r="H167" s="25">
        <v>815</v>
      </c>
      <c r="I167" s="16">
        <f t="shared" si="30"/>
        <v>228</v>
      </c>
      <c r="J167" s="16">
        <v>3</v>
      </c>
      <c r="K167" s="25">
        <v>231</v>
      </c>
    </row>
    <row r="168" spans="1:11" x14ac:dyDescent="0.2">
      <c r="A168" s="24">
        <v>2014</v>
      </c>
      <c r="B168" s="17" t="s">
        <v>41</v>
      </c>
      <c r="C168" s="16">
        <f t="shared" si="33"/>
        <v>989</v>
      </c>
      <c r="D168" s="16">
        <v>256</v>
      </c>
      <c r="E168" s="25">
        <v>1245</v>
      </c>
      <c r="F168" s="16">
        <f t="shared" si="29"/>
        <v>654</v>
      </c>
      <c r="G168" s="16">
        <v>3</v>
      </c>
      <c r="H168" s="25">
        <v>657</v>
      </c>
      <c r="I168" s="16">
        <f t="shared" si="30"/>
        <v>257</v>
      </c>
      <c r="J168" s="16">
        <v>2</v>
      </c>
      <c r="K168" s="25">
        <v>259</v>
      </c>
    </row>
    <row r="169" spans="1:11" x14ac:dyDescent="0.2">
      <c r="A169" s="24">
        <v>2014</v>
      </c>
      <c r="B169" s="17" t="s">
        <v>42</v>
      </c>
      <c r="C169" s="16">
        <f t="shared" si="33"/>
        <v>1143</v>
      </c>
      <c r="D169" s="16">
        <v>343</v>
      </c>
      <c r="E169" s="25">
        <v>1486</v>
      </c>
      <c r="F169" s="16">
        <f t="shared" si="29"/>
        <v>673</v>
      </c>
      <c r="G169" s="16">
        <v>2</v>
      </c>
      <c r="H169" s="25">
        <v>675</v>
      </c>
      <c r="I169" s="16">
        <f t="shared" si="30"/>
        <v>275</v>
      </c>
      <c r="J169" s="16">
        <v>1</v>
      </c>
      <c r="K169" s="25">
        <v>276</v>
      </c>
    </row>
    <row r="170" spans="1:11" x14ac:dyDescent="0.2">
      <c r="A170" s="24">
        <v>2014</v>
      </c>
      <c r="B170" s="17" t="s">
        <v>43</v>
      </c>
      <c r="C170" s="16">
        <f t="shared" si="33"/>
        <v>1178</v>
      </c>
      <c r="D170" s="16">
        <v>263</v>
      </c>
      <c r="E170" s="25">
        <v>1441</v>
      </c>
      <c r="F170" s="16">
        <f t="shared" si="29"/>
        <v>788</v>
      </c>
      <c r="G170" s="16">
        <v>3</v>
      </c>
      <c r="H170" s="25">
        <v>791</v>
      </c>
      <c r="I170" s="16">
        <f t="shared" si="30"/>
        <v>260</v>
      </c>
      <c r="J170" s="16">
        <v>1</v>
      </c>
      <c r="K170" s="25">
        <v>261</v>
      </c>
    </row>
    <row r="171" spans="1:11" ht="13.5" thickBot="1" x14ac:dyDescent="0.25">
      <c r="A171" s="32">
        <v>2014</v>
      </c>
      <c r="B171" s="29" t="s">
        <v>32</v>
      </c>
      <c r="C171" s="46">
        <f t="shared" si="33"/>
        <v>1195</v>
      </c>
      <c r="D171" s="46">
        <v>317</v>
      </c>
      <c r="E171" s="33">
        <v>1512</v>
      </c>
      <c r="F171" s="46">
        <f t="shared" si="29"/>
        <v>866</v>
      </c>
      <c r="G171" s="46">
        <v>8</v>
      </c>
      <c r="H171" s="33">
        <v>874</v>
      </c>
      <c r="I171" s="46">
        <f t="shared" si="30"/>
        <v>385</v>
      </c>
      <c r="J171" s="46">
        <v>1</v>
      </c>
      <c r="K171" s="33">
        <v>386</v>
      </c>
    </row>
    <row r="172" spans="1:11" x14ac:dyDescent="0.2">
      <c r="A172" s="201">
        <v>2014</v>
      </c>
      <c r="B172" s="202" t="s">
        <v>31</v>
      </c>
      <c r="C172" s="201">
        <f t="shared" ref="C172:K172" si="34">SUM(C160:C171)</f>
        <v>15777</v>
      </c>
      <c r="D172" s="201">
        <f t="shared" si="34"/>
        <v>3650</v>
      </c>
      <c r="E172" s="201">
        <f t="shared" si="34"/>
        <v>19427</v>
      </c>
      <c r="F172" s="201">
        <f t="shared" si="34"/>
        <v>10087</v>
      </c>
      <c r="G172" s="201">
        <f t="shared" si="34"/>
        <v>69</v>
      </c>
      <c r="H172" s="201">
        <f t="shared" si="34"/>
        <v>10156</v>
      </c>
      <c r="I172" s="201">
        <f t="shared" si="34"/>
        <v>3290</v>
      </c>
      <c r="J172" s="201">
        <f t="shared" si="34"/>
        <v>10</v>
      </c>
      <c r="K172" s="203">
        <f t="shared" si="34"/>
        <v>3300</v>
      </c>
    </row>
    <row r="173" spans="1:11" x14ac:dyDescent="0.2">
      <c r="A173" s="24">
        <v>2015</v>
      </c>
      <c r="B173" s="13" t="s">
        <v>33</v>
      </c>
      <c r="C173" s="16">
        <f>E173-D173</f>
        <v>742</v>
      </c>
      <c r="D173" s="16">
        <v>212</v>
      </c>
      <c r="E173" s="14">
        <v>954</v>
      </c>
      <c r="F173" s="16">
        <f>H173-G173</f>
        <v>507</v>
      </c>
      <c r="G173" s="16">
        <v>3</v>
      </c>
      <c r="H173" s="14">
        <v>510</v>
      </c>
      <c r="I173" s="16">
        <f>K173-J173</f>
        <v>185</v>
      </c>
      <c r="J173" s="16">
        <v>1</v>
      </c>
      <c r="K173" s="25">
        <v>186</v>
      </c>
    </row>
    <row r="174" spans="1:11" x14ac:dyDescent="0.2">
      <c r="A174" s="24">
        <v>2015</v>
      </c>
      <c r="B174" s="13" t="s">
        <v>34</v>
      </c>
      <c r="C174" s="16">
        <f t="shared" ref="C174:C183" si="35">E174-D174</f>
        <v>972</v>
      </c>
      <c r="D174" s="16">
        <v>269</v>
      </c>
      <c r="E174" s="14">
        <v>1241</v>
      </c>
      <c r="F174" s="16">
        <f t="shared" ref="F174:F185" si="36">H174-G174</f>
        <v>616</v>
      </c>
      <c r="G174" s="16">
        <v>5</v>
      </c>
      <c r="H174" s="14">
        <v>621</v>
      </c>
      <c r="I174" s="16">
        <f t="shared" ref="I174:I185" si="37">K174-J174</f>
        <v>263</v>
      </c>
      <c r="J174" s="16">
        <v>0</v>
      </c>
      <c r="K174" s="25">
        <v>263</v>
      </c>
    </row>
    <row r="175" spans="1:11" x14ac:dyDescent="0.2">
      <c r="A175" s="24">
        <v>2015</v>
      </c>
      <c r="B175" s="13" t="s">
        <v>35</v>
      </c>
      <c r="C175" s="16">
        <f t="shared" si="35"/>
        <v>985</v>
      </c>
      <c r="D175" s="16">
        <v>204</v>
      </c>
      <c r="E175" s="14">
        <v>1189</v>
      </c>
      <c r="F175" s="16">
        <f t="shared" si="36"/>
        <v>644</v>
      </c>
      <c r="G175" s="16">
        <v>3</v>
      </c>
      <c r="H175" s="14">
        <v>647</v>
      </c>
      <c r="I175" s="16">
        <f t="shared" si="37"/>
        <v>247</v>
      </c>
      <c r="J175" s="16">
        <v>1</v>
      </c>
      <c r="K175" s="25">
        <v>248</v>
      </c>
    </row>
    <row r="176" spans="1:11" x14ac:dyDescent="0.2">
      <c r="A176" s="24">
        <v>2015</v>
      </c>
      <c r="B176" s="13" t="s">
        <v>36</v>
      </c>
      <c r="C176" s="16">
        <f t="shared" si="35"/>
        <v>851</v>
      </c>
      <c r="D176" s="16">
        <v>215</v>
      </c>
      <c r="E176" s="14">
        <v>1066</v>
      </c>
      <c r="F176" s="16">
        <f t="shared" si="36"/>
        <v>599</v>
      </c>
      <c r="G176" s="16">
        <v>2</v>
      </c>
      <c r="H176" s="14">
        <v>601</v>
      </c>
      <c r="I176" s="16">
        <f t="shared" si="37"/>
        <v>204</v>
      </c>
      <c r="J176" s="16">
        <v>0</v>
      </c>
      <c r="K176" s="25">
        <v>204</v>
      </c>
    </row>
    <row r="177" spans="1:11" x14ac:dyDescent="0.2">
      <c r="A177" s="24">
        <v>2015</v>
      </c>
      <c r="B177" s="13" t="s">
        <v>37</v>
      </c>
      <c r="C177" s="16">
        <f t="shared" si="35"/>
        <v>953</v>
      </c>
      <c r="D177" s="16">
        <v>260</v>
      </c>
      <c r="E177" s="14">
        <v>1213</v>
      </c>
      <c r="F177" s="16">
        <f>H177-G177</f>
        <v>619</v>
      </c>
      <c r="G177" s="16">
        <v>5</v>
      </c>
      <c r="H177" s="14">
        <v>624</v>
      </c>
      <c r="I177" s="16">
        <f t="shared" si="37"/>
        <v>217</v>
      </c>
      <c r="J177" s="16">
        <v>0</v>
      </c>
      <c r="K177" s="25">
        <v>217</v>
      </c>
    </row>
    <row r="178" spans="1:11" x14ac:dyDescent="0.2">
      <c r="A178" s="24">
        <v>2015</v>
      </c>
      <c r="B178" s="13" t="s">
        <v>38</v>
      </c>
      <c r="C178" s="16">
        <f t="shared" si="35"/>
        <v>1179</v>
      </c>
      <c r="D178" s="16">
        <v>264</v>
      </c>
      <c r="E178" s="14">
        <v>1443</v>
      </c>
      <c r="F178" s="16">
        <f t="shared" si="36"/>
        <v>694</v>
      </c>
      <c r="G178" s="16">
        <v>3</v>
      </c>
      <c r="H178" s="14">
        <v>697</v>
      </c>
      <c r="I178" s="16">
        <f t="shared" si="37"/>
        <v>225</v>
      </c>
      <c r="J178" s="16">
        <v>2</v>
      </c>
      <c r="K178" s="25">
        <v>227</v>
      </c>
    </row>
    <row r="179" spans="1:11" x14ac:dyDescent="0.2">
      <c r="A179" s="24">
        <v>2015</v>
      </c>
      <c r="B179" s="13" t="s">
        <v>39</v>
      </c>
      <c r="C179" s="16">
        <f t="shared" si="35"/>
        <v>1150</v>
      </c>
      <c r="D179" s="16">
        <v>215</v>
      </c>
      <c r="E179" s="14">
        <v>1365</v>
      </c>
      <c r="F179" s="16">
        <f t="shared" si="36"/>
        <v>732</v>
      </c>
      <c r="G179" s="16">
        <v>1</v>
      </c>
      <c r="H179" s="14">
        <v>733</v>
      </c>
      <c r="I179" s="16">
        <f t="shared" si="37"/>
        <v>194</v>
      </c>
      <c r="J179" s="16">
        <v>0</v>
      </c>
      <c r="K179" s="25">
        <v>194</v>
      </c>
    </row>
    <row r="180" spans="1:11" x14ac:dyDescent="0.2">
      <c r="A180" s="24">
        <v>2015</v>
      </c>
      <c r="B180" s="13" t="s">
        <v>40</v>
      </c>
      <c r="C180" s="16">
        <f t="shared" si="35"/>
        <v>951</v>
      </c>
      <c r="D180" s="16">
        <v>219</v>
      </c>
      <c r="E180" s="14">
        <v>1170</v>
      </c>
      <c r="F180" s="168">
        <f t="shared" si="36"/>
        <v>626</v>
      </c>
      <c r="G180" s="16">
        <v>3</v>
      </c>
      <c r="H180" s="14">
        <v>629</v>
      </c>
      <c r="I180" s="16">
        <f t="shared" si="37"/>
        <v>195</v>
      </c>
      <c r="J180" s="16">
        <v>0</v>
      </c>
      <c r="K180" s="25">
        <v>195</v>
      </c>
    </row>
    <row r="181" spans="1:11" x14ac:dyDescent="0.2">
      <c r="A181" s="24">
        <v>2015</v>
      </c>
      <c r="B181" s="13" t="s">
        <v>41</v>
      </c>
      <c r="C181" s="168">
        <f t="shared" si="35"/>
        <v>1040</v>
      </c>
      <c r="D181" s="16">
        <v>238</v>
      </c>
      <c r="E181" s="204">
        <v>1278</v>
      </c>
      <c r="F181" s="168">
        <f t="shared" si="36"/>
        <v>637</v>
      </c>
      <c r="G181" s="16">
        <v>9</v>
      </c>
      <c r="H181" s="14">
        <v>646</v>
      </c>
      <c r="I181" s="168">
        <f t="shared" si="37"/>
        <v>231</v>
      </c>
      <c r="J181" s="16">
        <v>1</v>
      </c>
      <c r="K181" s="25">
        <v>232</v>
      </c>
    </row>
    <row r="182" spans="1:11" x14ac:dyDescent="0.2">
      <c r="A182" s="24">
        <v>2015</v>
      </c>
      <c r="B182" s="13" t="s">
        <v>42</v>
      </c>
      <c r="C182" s="168">
        <f t="shared" si="35"/>
        <v>1080</v>
      </c>
      <c r="D182" s="16">
        <v>232</v>
      </c>
      <c r="E182" s="14">
        <v>1312</v>
      </c>
      <c r="F182" s="168">
        <f t="shared" si="36"/>
        <v>691</v>
      </c>
      <c r="G182" s="16">
        <v>1</v>
      </c>
      <c r="H182" s="14">
        <v>692</v>
      </c>
      <c r="I182" s="168">
        <f t="shared" si="37"/>
        <v>222</v>
      </c>
      <c r="J182" s="16">
        <v>0</v>
      </c>
      <c r="K182" s="25">
        <v>222</v>
      </c>
    </row>
    <row r="183" spans="1:11" x14ac:dyDescent="0.2">
      <c r="A183" s="24">
        <v>2015</v>
      </c>
      <c r="B183" s="13" t="s">
        <v>43</v>
      </c>
      <c r="C183" s="169">
        <f t="shared" si="35"/>
        <v>1071</v>
      </c>
      <c r="D183" s="16">
        <v>219</v>
      </c>
      <c r="E183" s="14">
        <v>1290</v>
      </c>
      <c r="F183" s="169">
        <f t="shared" si="36"/>
        <v>688</v>
      </c>
      <c r="G183" s="16">
        <v>2</v>
      </c>
      <c r="H183" s="14">
        <v>690</v>
      </c>
      <c r="I183" s="169">
        <f t="shared" si="37"/>
        <v>214</v>
      </c>
      <c r="J183" s="16">
        <v>1</v>
      </c>
      <c r="K183" s="25">
        <v>215</v>
      </c>
    </row>
    <row r="184" spans="1:11" ht="13.5" thickBot="1" x14ac:dyDescent="0.25">
      <c r="A184" s="32">
        <v>2015</v>
      </c>
      <c r="B184" s="28" t="s">
        <v>32</v>
      </c>
      <c r="C184" s="193">
        <f t="shared" ref="C184:C197" si="38">E184-D184</f>
        <v>1264</v>
      </c>
      <c r="D184" s="193">
        <v>262</v>
      </c>
      <c r="E184" s="205">
        <v>1526</v>
      </c>
      <c r="F184" s="193">
        <f t="shared" si="36"/>
        <v>859</v>
      </c>
      <c r="G184" s="193">
        <v>12</v>
      </c>
      <c r="H184" s="205">
        <v>871</v>
      </c>
      <c r="I184" s="193">
        <f t="shared" si="37"/>
        <v>330</v>
      </c>
      <c r="J184" s="193">
        <v>0</v>
      </c>
      <c r="K184" s="200">
        <v>330</v>
      </c>
    </row>
    <row r="185" spans="1:11" ht="13.5" thickBot="1" x14ac:dyDescent="0.25">
      <c r="A185" s="209">
        <v>2015</v>
      </c>
      <c r="B185" s="210" t="s">
        <v>31</v>
      </c>
      <c r="C185" s="209">
        <f t="shared" si="38"/>
        <v>12238</v>
      </c>
      <c r="D185" s="209">
        <f>SUM(D173:D184)</f>
        <v>2809</v>
      </c>
      <c r="E185" s="209">
        <f>SUM(E173:E184)</f>
        <v>15047</v>
      </c>
      <c r="F185" s="209">
        <f t="shared" si="36"/>
        <v>7912</v>
      </c>
      <c r="G185" s="209">
        <f>SUM(G173:G184)</f>
        <v>49</v>
      </c>
      <c r="H185" s="209">
        <f>SUM(H173:H184)</f>
        <v>7961</v>
      </c>
      <c r="I185" s="209">
        <f t="shared" si="37"/>
        <v>2727</v>
      </c>
      <c r="J185" s="209">
        <f>SUM(J173:J184)</f>
        <v>6</v>
      </c>
      <c r="K185" s="214">
        <f>SUM(K173:K184)</f>
        <v>2733</v>
      </c>
    </row>
    <row r="186" spans="1:11" x14ac:dyDescent="0.2">
      <c r="A186" s="24">
        <v>2016</v>
      </c>
      <c r="B186" s="17" t="s">
        <v>33</v>
      </c>
      <c r="C186" s="170">
        <f t="shared" si="38"/>
        <v>841</v>
      </c>
      <c r="D186" s="39">
        <v>219</v>
      </c>
      <c r="E186" s="25">
        <v>1060</v>
      </c>
      <c r="F186" s="170">
        <f t="shared" ref="F186:F197" si="39">H186-G186</f>
        <v>538</v>
      </c>
      <c r="G186" s="39">
        <v>1</v>
      </c>
      <c r="H186" s="25">
        <v>539</v>
      </c>
      <c r="I186" s="170">
        <f t="shared" ref="I186:I191" si="40">K186-J186</f>
        <v>158</v>
      </c>
      <c r="J186" s="39">
        <v>3</v>
      </c>
      <c r="K186" s="25">
        <v>161</v>
      </c>
    </row>
    <row r="187" spans="1:11" x14ac:dyDescent="0.2">
      <c r="A187" s="24">
        <v>2016</v>
      </c>
      <c r="B187" s="13" t="s">
        <v>34</v>
      </c>
      <c r="C187" s="174">
        <f t="shared" si="38"/>
        <v>975</v>
      </c>
      <c r="D187" s="16">
        <v>227</v>
      </c>
      <c r="E187" s="25">
        <v>1202</v>
      </c>
      <c r="F187" s="168">
        <f t="shared" si="39"/>
        <v>638</v>
      </c>
      <c r="G187" s="16">
        <v>3</v>
      </c>
      <c r="H187" s="25">
        <v>641</v>
      </c>
      <c r="I187" s="168">
        <f t="shared" si="40"/>
        <v>222</v>
      </c>
      <c r="J187" s="16">
        <v>0</v>
      </c>
      <c r="K187" s="25">
        <v>222</v>
      </c>
    </row>
    <row r="188" spans="1:11" x14ac:dyDescent="0.2">
      <c r="A188" s="24">
        <v>2016</v>
      </c>
      <c r="B188" s="13" t="s">
        <v>35</v>
      </c>
      <c r="C188" s="168">
        <f t="shared" si="38"/>
        <v>1108</v>
      </c>
      <c r="D188" s="16">
        <v>248</v>
      </c>
      <c r="E188" s="25">
        <v>1356</v>
      </c>
      <c r="F188" s="168">
        <f t="shared" si="39"/>
        <v>782</v>
      </c>
      <c r="G188" s="16">
        <v>5</v>
      </c>
      <c r="H188" s="25">
        <v>787</v>
      </c>
      <c r="I188" s="168">
        <f t="shared" si="40"/>
        <v>244</v>
      </c>
      <c r="J188" s="16">
        <v>1</v>
      </c>
      <c r="K188" s="25">
        <v>245</v>
      </c>
    </row>
    <row r="189" spans="1:11" x14ac:dyDescent="0.2">
      <c r="A189" s="24">
        <v>2016</v>
      </c>
      <c r="B189" s="13" t="s">
        <v>36</v>
      </c>
      <c r="C189" s="168">
        <f t="shared" si="38"/>
        <v>1123</v>
      </c>
      <c r="D189" s="16">
        <v>219</v>
      </c>
      <c r="E189" s="25">
        <v>1342</v>
      </c>
      <c r="F189" s="16">
        <f t="shared" si="39"/>
        <v>753</v>
      </c>
      <c r="G189" s="16">
        <v>6</v>
      </c>
      <c r="H189" s="25">
        <v>759</v>
      </c>
      <c r="I189" s="168">
        <f t="shared" si="40"/>
        <v>250</v>
      </c>
      <c r="J189" s="168">
        <v>3</v>
      </c>
      <c r="K189" s="25">
        <v>253</v>
      </c>
    </row>
    <row r="190" spans="1:11" x14ac:dyDescent="0.2">
      <c r="A190" s="24">
        <v>2016</v>
      </c>
      <c r="B190" s="13" t="s">
        <v>37</v>
      </c>
      <c r="C190" s="168">
        <f t="shared" si="38"/>
        <v>1019</v>
      </c>
      <c r="D190" s="16">
        <v>187</v>
      </c>
      <c r="E190" s="25">
        <v>1206</v>
      </c>
      <c r="F190" s="16">
        <f t="shared" si="39"/>
        <v>596</v>
      </c>
      <c r="G190" s="16">
        <v>5</v>
      </c>
      <c r="H190" s="25">
        <v>601</v>
      </c>
      <c r="I190" s="168">
        <f t="shared" si="40"/>
        <v>239</v>
      </c>
      <c r="J190" s="168">
        <v>1</v>
      </c>
      <c r="K190" s="25">
        <v>240</v>
      </c>
    </row>
    <row r="191" spans="1:11" x14ac:dyDescent="0.2">
      <c r="A191" s="24">
        <v>2016</v>
      </c>
      <c r="B191" s="13" t="s">
        <v>38</v>
      </c>
      <c r="C191" s="168">
        <f t="shared" si="38"/>
        <v>938</v>
      </c>
      <c r="D191" s="16">
        <v>223</v>
      </c>
      <c r="E191" s="25">
        <v>1161</v>
      </c>
      <c r="F191" s="16">
        <f t="shared" si="39"/>
        <v>581</v>
      </c>
      <c r="G191" s="16">
        <v>3</v>
      </c>
      <c r="H191" s="25">
        <v>584</v>
      </c>
      <c r="I191" s="168">
        <f t="shared" si="40"/>
        <v>219</v>
      </c>
      <c r="J191" s="168">
        <v>0</v>
      </c>
      <c r="K191" s="25">
        <v>219</v>
      </c>
    </row>
    <row r="192" spans="1:11" x14ac:dyDescent="0.2">
      <c r="A192" s="24">
        <v>2016</v>
      </c>
      <c r="B192" s="13" t="s">
        <v>39</v>
      </c>
      <c r="C192" s="16">
        <f t="shared" si="38"/>
        <v>1037</v>
      </c>
      <c r="D192" s="16">
        <v>266</v>
      </c>
      <c r="E192" s="25">
        <v>1303</v>
      </c>
      <c r="F192" s="16">
        <f t="shared" si="39"/>
        <v>643</v>
      </c>
      <c r="G192" s="16">
        <v>4</v>
      </c>
      <c r="H192" s="25">
        <v>647</v>
      </c>
      <c r="I192" s="168">
        <f t="shared" ref="I192:I197" si="41">K192-J192</f>
        <v>240</v>
      </c>
      <c r="J192" s="168">
        <v>3</v>
      </c>
      <c r="K192" s="25">
        <v>243</v>
      </c>
    </row>
    <row r="193" spans="1:11" x14ac:dyDescent="0.2">
      <c r="A193" s="24">
        <v>2016</v>
      </c>
      <c r="B193" s="13" t="s">
        <v>40</v>
      </c>
      <c r="C193" s="16">
        <f t="shared" si="38"/>
        <v>1107</v>
      </c>
      <c r="D193" s="16">
        <v>228</v>
      </c>
      <c r="E193" s="25">
        <v>1335</v>
      </c>
      <c r="F193" s="16">
        <f t="shared" si="39"/>
        <v>624</v>
      </c>
      <c r="G193" s="16">
        <v>6</v>
      </c>
      <c r="H193" s="25">
        <v>630</v>
      </c>
      <c r="I193" s="168">
        <f t="shared" si="41"/>
        <v>181</v>
      </c>
      <c r="J193" s="168">
        <v>2</v>
      </c>
      <c r="K193" s="25">
        <v>183</v>
      </c>
    </row>
    <row r="194" spans="1:11" x14ac:dyDescent="0.2">
      <c r="A194" s="24">
        <v>2016</v>
      </c>
      <c r="B194" s="13" t="s">
        <v>41</v>
      </c>
      <c r="C194" s="16">
        <f t="shared" si="38"/>
        <v>1270</v>
      </c>
      <c r="D194" s="16">
        <v>276</v>
      </c>
      <c r="E194" s="71">
        <v>1546</v>
      </c>
      <c r="F194" s="16">
        <f t="shared" si="39"/>
        <v>741</v>
      </c>
      <c r="G194" s="16">
        <v>10</v>
      </c>
      <c r="H194" s="25">
        <v>751</v>
      </c>
      <c r="I194" s="168">
        <f t="shared" si="41"/>
        <v>244</v>
      </c>
      <c r="J194" s="168">
        <v>0</v>
      </c>
      <c r="K194" s="25">
        <v>244</v>
      </c>
    </row>
    <row r="195" spans="1:11" x14ac:dyDescent="0.2">
      <c r="A195" s="24">
        <v>2016</v>
      </c>
      <c r="B195" s="13" t="s">
        <v>42</v>
      </c>
      <c r="C195" s="16">
        <f t="shared" si="38"/>
        <v>1355</v>
      </c>
      <c r="D195" s="16">
        <v>231</v>
      </c>
      <c r="E195" s="71">
        <v>1586</v>
      </c>
      <c r="F195" s="16">
        <f t="shared" si="39"/>
        <v>735</v>
      </c>
      <c r="G195" s="16">
        <v>3</v>
      </c>
      <c r="H195" s="25">
        <v>738</v>
      </c>
      <c r="I195" s="16">
        <f t="shared" si="41"/>
        <v>260</v>
      </c>
      <c r="J195" s="16">
        <v>2</v>
      </c>
      <c r="K195" s="25">
        <v>262</v>
      </c>
    </row>
    <row r="196" spans="1:11" x14ac:dyDescent="0.2">
      <c r="A196" s="24">
        <v>2016</v>
      </c>
      <c r="B196" s="13" t="s">
        <v>43</v>
      </c>
      <c r="C196" s="16">
        <f t="shared" si="38"/>
        <v>1620</v>
      </c>
      <c r="D196" s="16">
        <v>244</v>
      </c>
      <c r="E196" s="71">
        <v>1864</v>
      </c>
      <c r="F196" s="16">
        <f t="shared" si="39"/>
        <v>958</v>
      </c>
      <c r="G196" s="16">
        <v>13</v>
      </c>
      <c r="H196" s="25">
        <v>971</v>
      </c>
      <c r="I196" s="16">
        <f t="shared" si="41"/>
        <v>297</v>
      </c>
      <c r="J196" s="16">
        <v>2</v>
      </c>
      <c r="K196" s="25">
        <v>299</v>
      </c>
    </row>
    <row r="197" spans="1:11" ht="13.5" thickBot="1" x14ac:dyDescent="0.25">
      <c r="A197" s="32">
        <v>2016</v>
      </c>
      <c r="B197" s="28" t="s">
        <v>32</v>
      </c>
      <c r="C197" s="46">
        <f t="shared" si="38"/>
        <v>1588</v>
      </c>
      <c r="D197" s="46">
        <v>231</v>
      </c>
      <c r="E197" s="118">
        <v>1819</v>
      </c>
      <c r="F197" s="46">
        <f t="shared" si="39"/>
        <v>1072</v>
      </c>
      <c r="G197" s="46">
        <v>10</v>
      </c>
      <c r="H197" s="118">
        <v>1082</v>
      </c>
      <c r="I197" s="46">
        <f t="shared" si="41"/>
        <v>589</v>
      </c>
      <c r="J197" s="46">
        <v>2</v>
      </c>
      <c r="K197" s="33">
        <v>591</v>
      </c>
    </row>
    <row r="198" spans="1:11" ht="13.5" thickBot="1" x14ac:dyDescent="0.25">
      <c r="A198" s="209">
        <v>2016</v>
      </c>
      <c r="B198" s="210" t="s">
        <v>31</v>
      </c>
      <c r="C198" s="209">
        <f>SUM(C186:C197)</f>
        <v>13981</v>
      </c>
      <c r="D198" s="209">
        <f t="shared" ref="D198:K198" si="42">SUM(D186:D197)</f>
        <v>2799</v>
      </c>
      <c r="E198" s="209">
        <f t="shared" si="42"/>
        <v>16780</v>
      </c>
      <c r="F198" s="209">
        <f t="shared" si="42"/>
        <v>8661</v>
      </c>
      <c r="G198" s="209">
        <f t="shared" si="42"/>
        <v>69</v>
      </c>
      <c r="H198" s="209">
        <f t="shared" si="42"/>
        <v>8730</v>
      </c>
      <c r="I198" s="209">
        <f t="shared" si="42"/>
        <v>3143</v>
      </c>
      <c r="J198" s="209">
        <f t="shared" si="42"/>
        <v>19</v>
      </c>
      <c r="K198" s="214">
        <f t="shared" si="42"/>
        <v>3162</v>
      </c>
    </row>
    <row r="199" spans="1:11" x14ac:dyDescent="0.2">
      <c r="A199" s="86">
        <v>2017</v>
      </c>
      <c r="B199" s="34" t="s">
        <v>33</v>
      </c>
      <c r="C199" s="35">
        <f t="shared" ref="C199:C210" si="43">E199-D199</f>
        <v>1137</v>
      </c>
      <c r="D199" s="35">
        <v>224</v>
      </c>
      <c r="E199" s="87">
        <v>1361</v>
      </c>
      <c r="F199" s="35">
        <f t="shared" ref="F199:F210" si="44">H199-G199</f>
        <v>757</v>
      </c>
      <c r="G199" s="35">
        <v>8</v>
      </c>
      <c r="H199" s="87">
        <v>765</v>
      </c>
      <c r="I199" s="206">
        <f>K199-J199</f>
        <v>269</v>
      </c>
      <c r="J199" s="206">
        <v>0</v>
      </c>
      <c r="K199" s="87">
        <v>269</v>
      </c>
    </row>
    <row r="200" spans="1:11" x14ac:dyDescent="0.2">
      <c r="A200" s="24">
        <v>2017</v>
      </c>
      <c r="B200" s="13" t="s">
        <v>34</v>
      </c>
      <c r="C200" s="168">
        <f t="shared" si="43"/>
        <v>1409</v>
      </c>
      <c r="D200" s="168">
        <v>259</v>
      </c>
      <c r="E200" s="25">
        <v>1668</v>
      </c>
      <c r="F200" s="168">
        <f t="shared" si="44"/>
        <v>828</v>
      </c>
      <c r="G200" s="168">
        <v>3</v>
      </c>
      <c r="H200" s="25">
        <v>831</v>
      </c>
      <c r="I200" s="168">
        <f>K200-J200</f>
        <v>261</v>
      </c>
      <c r="J200" s="168">
        <v>0</v>
      </c>
      <c r="K200" s="25">
        <v>261</v>
      </c>
    </row>
    <row r="201" spans="1:11" x14ac:dyDescent="0.2">
      <c r="A201" s="24">
        <v>2017</v>
      </c>
      <c r="B201" s="13" t="s">
        <v>35</v>
      </c>
      <c r="C201" s="168">
        <f t="shared" si="43"/>
        <v>1464</v>
      </c>
      <c r="D201" s="168">
        <v>235</v>
      </c>
      <c r="E201" s="25">
        <v>1699</v>
      </c>
      <c r="F201" s="168">
        <f t="shared" si="44"/>
        <v>863</v>
      </c>
      <c r="G201" s="168">
        <v>10</v>
      </c>
      <c r="H201" s="25">
        <v>873</v>
      </c>
      <c r="I201" s="168">
        <f>K201-J201</f>
        <v>261</v>
      </c>
      <c r="J201" s="168">
        <v>1</v>
      </c>
      <c r="K201" s="25">
        <v>262</v>
      </c>
    </row>
    <row r="202" spans="1:11" x14ac:dyDescent="0.2">
      <c r="A202" s="24">
        <v>2017</v>
      </c>
      <c r="B202" s="13" t="s">
        <v>36</v>
      </c>
      <c r="C202" s="168">
        <f t="shared" si="43"/>
        <v>1152</v>
      </c>
      <c r="D202" s="168">
        <v>169</v>
      </c>
      <c r="E202" s="25">
        <v>1321</v>
      </c>
      <c r="F202" s="168">
        <f t="shared" si="44"/>
        <v>791</v>
      </c>
      <c r="G202" s="168">
        <v>6</v>
      </c>
      <c r="H202" s="25">
        <v>797</v>
      </c>
      <c r="I202" s="168">
        <f>K202-J202</f>
        <v>229</v>
      </c>
      <c r="J202" s="168">
        <v>1</v>
      </c>
      <c r="K202" s="25">
        <v>230</v>
      </c>
    </row>
    <row r="203" spans="1:11" x14ac:dyDescent="0.2">
      <c r="A203" s="24">
        <v>2017</v>
      </c>
      <c r="B203" s="13" t="s">
        <v>37</v>
      </c>
      <c r="C203" s="168">
        <f t="shared" si="43"/>
        <v>1228</v>
      </c>
      <c r="D203" s="168">
        <v>213</v>
      </c>
      <c r="E203" s="25">
        <v>1441</v>
      </c>
      <c r="F203" s="168">
        <f t="shared" si="44"/>
        <v>744</v>
      </c>
      <c r="G203" s="168">
        <v>4</v>
      </c>
      <c r="H203" s="25">
        <v>748</v>
      </c>
      <c r="I203" s="168">
        <f>K203-J203</f>
        <v>255</v>
      </c>
      <c r="J203" s="168">
        <v>0</v>
      </c>
      <c r="K203" s="25">
        <v>255</v>
      </c>
    </row>
    <row r="204" spans="1:11" x14ac:dyDescent="0.2">
      <c r="A204" s="24">
        <v>2017</v>
      </c>
      <c r="B204" s="13" t="s">
        <v>38</v>
      </c>
      <c r="C204" s="168">
        <f t="shared" si="43"/>
        <v>1203</v>
      </c>
      <c r="D204" s="168">
        <v>179</v>
      </c>
      <c r="E204" s="25">
        <v>1382</v>
      </c>
      <c r="F204" s="168">
        <f t="shared" si="44"/>
        <v>660</v>
      </c>
      <c r="G204" s="168">
        <v>7</v>
      </c>
      <c r="H204" s="25">
        <v>667</v>
      </c>
      <c r="I204" s="168">
        <v>219</v>
      </c>
      <c r="J204" s="168">
        <v>0</v>
      </c>
      <c r="K204" s="25">
        <v>219</v>
      </c>
    </row>
    <row r="205" spans="1:11" x14ac:dyDescent="0.2">
      <c r="A205" s="24">
        <v>2017</v>
      </c>
      <c r="B205" s="13" t="s">
        <v>39</v>
      </c>
      <c r="C205" s="168">
        <f t="shared" si="43"/>
        <v>1313</v>
      </c>
      <c r="D205" s="168">
        <v>268</v>
      </c>
      <c r="E205" s="25">
        <v>1581</v>
      </c>
      <c r="F205" s="168">
        <f t="shared" si="44"/>
        <v>779</v>
      </c>
      <c r="G205" s="168">
        <v>4</v>
      </c>
      <c r="H205" s="25">
        <v>783</v>
      </c>
      <c r="I205" s="168">
        <v>247</v>
      </c>
      <c r="J205" s="168">
        <v>0</v>
      </c>
      <c r="K205" s="25">
        <v>247</v>
      </c>
    </row>
    <row r="206" spans="1:11" x14ac:dyDescent="0.2">
      <c r="A206" s="24">
        <v>2017</v>
      </c>
      <c r="B206" s="13" t="s">
        <v>40</v>
      </c>
      <c r="C206" s="16">
        <f t="shared" si="43"/>
        <v>1147</v>
      </c>
      <c r="D206" s="16">
        <v>195</v>
      </c>
      <c r="E206" s="25">
        <v>1342</v>
      </c>
      <c r="F206" s="168">
        <f t="shared" si="44"/>
        <v>659</v>
      </c>
      <c r="G206" s="168">
        <v>1</v>
      </c>
      <c r="H206" s="25">
        <v>660</v>
      </c>
      <c r="I206" s="168">
        <f>K206-J206</f>
        <v>222</v>
      </c>
      <c r="J206" s="168">
        <v>2</v>
      </c>
      <c r="K206" s="25">
        <v>224</v>
      </c>
    </row>
    <row r="207" spans="1:11" x14ac:dyDescent="0.2">
      <c r="A207" s="24">
        <v>2017</v>
      </c>
      <c r="B207" s="13" t="s">
        <v>41</v>
      </c>
      <c r="C207" s="16">
        <f t="shared" si="43"/>
        <v>1216</v>
      </c>
      <c r="D207" s="16">
        <v>246</v>
      </c>
      <c r="E207" s="25">
        <v>1462</v>
      </c>
      <c r="F207" s="168">
        <f t="shared" si="44"/>
        <v>657</v>
      </c>
      <c r="G207" s="168">
        <v>8</v>
      </c>
      <c r="H207" s="25">
        <v>665</v>
      </c>
      <c r="I207" s="168">
        <f>K207-J207</f>
        <v>281</v>
      </c>
      <c r="J207" s="168">
        <v>1</v>
      </c>
      <c r="K207" s="25">
        <v>282</v>
      </c>
    </row>
    <row r="208" spans="1:11" x14ac:dyDescent="0.2">
      <c r="A208" s="24">
        <v>2017</v>
      </c>
      <c r="B208" s="13" t="s">
        <v>42</v>
      </c>
      <c r="C208" s="16">
        <f t="shared" si="43"/>
        <v>1215</v>
      </c>
      <c r="D208" s="16">
        <v>196</v>
      </c>
      <c r="E208" s="25">
        <v>1411</v>
      </c>
      <c r="F208" s="16">
        <f t="shared" si="44"/>
        <v>663</v>
      </c>
      <c r="G208" s="16">
        <v>6</v>
      </c>
      <c r="H208" s="25">
        <v>669</v>
      </c>
      <c r="I208" s="16">
        <f>K208-J208</f>
        <v>261</v>
      </c>
      <c r="J208" s="16">
        <v>2</v>
      </c>
      <c r="K208" s="25">
        <v>263</v>
      </c>
    </row>
    <row r="209" spans="1:11" x14ac:dyDescent="0.2">
      <c r="A209" s="24">
        <v>2017</v>
      </c>
      <c r="B209" s="13" t="s">
        <v>43</v>
      </c>
      <c r="C209" s="16">
        <f t="shared" si="43"/>
        <v>1329</v>
      </c>
      <c r="D209" s="16">
        <v>214</v>
      </c>
      <c r="E209" s="25">
        <v>1543</v>
      </c>
      <c r="F209" s="16">
        <f t="shared" si="44"/>
        <v>820</v>
      </c>
      <c r="G209" s="16">
        <v>9</v>
      </c>
      <c r="H209" s="25">
        <v>829</v>
      </c>
      <c r="I209" s="16">
        <f>K209-J209</f>
        <v>298</v>
      </c>
      <c r="J209" s="16">
        <v>1</v>
      </c>
      <c r="K209" s="25">
        <v>299</v>
      </c>
    </row>
    <row r="210" spans="1:11" ht="13.5" thickBot="1" x14ac:dyDescent="0.25">
      <c r="A210" s="32">
        <v>2017</v>
      </c>
      <c r="B210" s="28" t="s">
        <v>32</v>
      </c>
      <c r="C210" s="46">
        <f t="shared" si="43"/>
        <v>1732</v>
      </c>
      <c r="D210" s="46">
        <v>251</v>
      </c>
      <c r="E210" s="33">
        <v>1983</v>
      </c>
      <c r="F210" s="46">
        <f t="shared" si="44"/>
        <v>988</v>
      </c>
      <c r="G210" s="46">
        <v>23</v>
      </c>
      <c r="H210" s="33">
        <v>1011</v>
      </c>
      <c r="I210" s="46">
        <f>K210-J210</f>
        <v>502</v>
      </c>
      <c r="J210" s="46">
        <v>1</v>
      </c>
      <c r="K210" s="33">
        <v>503</v>
      </c>
    </row>
    <row r="211" spans="1:11" ht="13.5" thickBot="1" x14ac:dyDescent="0.25">
      <c r="A211" s="209">
        <v>2017</v>
      </c>
      <c r="B211" s="210" t="s">
        <v>31</v>
      </c>
      <c r="C211" s="209">
        <f t="shared" ref="C211:J211" si="45">SUM(C199:C210)</f>
        <v>15545</v>
      </c>
      <c r="D211" s="209">
        <f t="shared" si="45"/>
        <v>2649</v>
      </c>
      <c r="E211" s="209">
        <f>SUM(E199:E210)</f>
        <v>18194</v>
      </c>
      <c r="F211" s="209">
        <f>SUM(F199:F210)</f>
        <v>9209</v>
      </c>
      <c r="G211" s="209">
        <f>SUM(G199:G210)</f>
        <v>89</v>
      </c>
      <c r="H211" s="209">
        <f>SUM(H199:H210)</f>
        <v>9298</v>
      </c>
      <c r="I211" s="209">
        <f>SUM(I199:I210)</f>
        <v>3305</v>
      </c>
      <c r="J211" s="209">
        <f t="shared" si="45"/>
        <v>9</v>
      </c>
      <c r="K211" s="214">
        <f>SUM(K199:K210)</f>
        <v>3314</v>
      </c>
    </row>
    <row r="212" spans="1:11" x14ac:dyDescent="0.2">
      <c r="A212" s="86">
        <v>2018</v>
      </c>
      <c r="B212" s="34" t="s">
        <v>33</v>
      </c>
      <c r="C212" s="35">
        <f t="shared" ref="C212:C223" si="46">E212-D212</f>
        <v>1138</v>
      </c>
      <c r="D212" s="35">
        <v>213</v>
      </c>
      <c r="E212" s="87">
        <v>1351</v>
      </c>
      <c r="F212" s="35">
        <f t="shared" ref="F212:F236" si="47">H212-G212</f>
        <v>777</v>
      </c>
      <c r="G212" s="35">
        <v>8</v>
      </c>
      <c r="H212" s="87">
        <v>785</v>
      </c>
      <c r="I212" s="35">
        <f t="shared" ref="I212:I235" si="48">K212-J212</f>
        <v>203</v>
      </c>
      <c r="J212" s="35">
        <v>3</v>
      </c>
      <c r="K212" s="87">
        <v>206</v>
      </c>
    </row>
    <row r="213" spans="1:11" x14ac:dyDescent="0.2">
      <c r="A213" s="24">
        <v>2018</v>
      </c>
      <c r="B213" s="13" t="s">
        <v>34</v>
      </c>
      <c r="C213" s="16">
        <f t="shared" si="46"/>
        <v>1310</v>
      </c>
      <c r="D213" s="16">
        <v>179</v>
      </c>
      <c r="E213" s="25">
        <v>1489</v>
      </c>
      <c r="F213" s="16">
        <f t="shared" si="47"/>
        <v>728</v>
      </c>
      <c r="G213" s="16">
        <v>9</v>
      </c>
      <c r="H213" s="25">
        <v>737</v>
      </c>
      <c r="I213" s="16">
        <f t="shared" si="48"/>
        <v>281</v>
      </c>
      <c r="J213" s="16">
        <v>0</v>
      </c>
      <c r="K213" s="25">
        <v>281</v>
      </c>
    </row>
    <row r="214" spans="1:11" x14ac:dyDescent="0.2">
      <c r="A214" s="24">
        <v>2018</v>
      </c>
      <c r="B214" s="13" t="s">
        <v>35</v>
      </c>
      <c r="C214" s="16">
        <f t="shared" si="46"/>
        <v>1291</v>
      </c>
      <c r="D214" s="16">
        <v>213</v>
      </c>
      <c r="E214" s="25">
        <v>1504</v>
      </c>
      <c r="F214" s="16">
        <f t="shared" si="47"/>
        <v>717</v>
      </c>
      <c r="G214" s="16">
        <v>4</v>
      </c>
      <c r="H214" s="25">
        <v>721</v>
      </c>
      <c r="I214" s="16">
        <f t="shared" si="48"/>
        <v>278</v>
      </c>
      <c r="J214" s="16">
        <v>2</v>
      </c>
      <c r="K214" s="25">
        <v>280</v>
      </c>
    </row>
    <row r="215" spans="1:11" x14ac:dyDescent="0.2">
      <c r="A215" s="24">
        <v>2018</v>
      </c>
      <c r="B215" s="13" t="s">
        <v>36</v>
      </c>
      <c r="C215" s="16">
        <f t="shared" si="46"/>
        <v>1217</v>
      </c>
      <c r="D215" s="16">
        <v>189</v>
      </c>
      <c r="E215" s="25">
        <v>1406</v>
      </c>
      <c r="F215" s="16">
        <f t="shared" si="47"/>
        <v>716</v>
      </c>
      <c r="G215" s="16">
        <v>7</v>
      </c>
      <c r="H215" s="25">
        <v>723</v>
      </c>
      <c r="I215" s="16">
        <f t="shared" si="48"/>
        <v>249</v>
      </c>
      <c r="J215" s="16">
        <v>0</v>
      </c>
      <c r="K215" s="25">
        <v>249</v>
      </c>
    </row>
    <row r="216" spans="1:11" x14ac:dyDescent="0.2">
      <c r="A216" s="24">
        <v>2018</v>
      </c>
      <c r="B216" s="13" t="s">
        <v>37</v>
      </c>
      <c r="C216" s="16">
        <f t="shared" si="46"/>
        <v>1275</v>
      </c>
      <c r="D216" s="16">
        <v>186</v>
      </c>
      <c r="E216" s="25">
        <v>1461</v>
      </c>
      <c r="F216" s="16">
        <f t="shared" si="47"/>
        <v>690</v>
      </c>
      <c r="G216" s="16">
        <v>1</v>
      </c>
      <c r="H216" s="25">
        <v>691</v>
      </c>
      <c r="I216" s="16">
        <f t="shared" si="48"/>
        <v>277</v>
      </c>
      <c r="J216" s="16">
        <v>0</v>
      </c>
      <c r="K216" s="25">
        <v>277</v>
      </c>
    </row>
    <row r="217" spans="1:11" x14ac:dyDescent="0.2">
      <c r="A217" s="24">
        <v>2018</v>
      </c>
      <c r="B217" s="13" t="s">
        <v>38</v>
      </c>
      <c r="C217" s="16">
        <f t="shared" si="46"/>
        <v>1400</v>
      </c>
      <c r="D217" s="16">
        <v>191</v>
      </c>
      <c r="E217" s="14">
        <v>1591</v>
      </c>
      <c r="F217" s="16">
        <f t="shared" si="47"/>
        <v>779</v>
      </c>
      <c r="G217" s="16">
        <v>6</v>
      </c>
      <c r="H217" s="14">
        <v>785</v>
      </c>
      <c r="I217" s="16">
        <f t="shared" si="48"/>
        <v>278</v>
      </c>
      <c r="J217" s="16">
        <v>0</v>
      </c>
      <c r="K217" s="25">
        <v>278</v>
      </c>
    </row>
    <row r="218" spans="1:11" x14ac:dyDescent="0.2">
      <c r="A218" s="24">
        <v>2018</v>
      </c>
      <c r="B218" s="13" t="s">
        <v>39</v>
      </c>
      <c r="C218" s="16">
        <f t="shared" si="46"/>
        <v>1288</v>
      </c>
      <c r="D218" s="16">
        <v>228</v>
      </c>
      <c r="E218" s="14">
        <v>1516</v>
      </c>
      <c r="F218" s="16">
        <f t="shared" si="47"/>
        <v>676</v>
      </c>
      <c r="G218" s="16">
        <v>7</v>
      </c>
      <c r="H218" s="14">
        <v>683</v>
      </c>
      <c r="I218" s="16">
        <f t="shared" si="48"/>
        <v>250</v>
      </c>
      <c r="J218" s="16">
        <v>0</v>
      </c>
      <c r="K218" s="25">
        <v>250</v>
      </c>
    </row>
    <row r="219" spans="1:11" x14ac:dyDescent="0.2">
      <c r="A219" s="24">
        <v>2018</v>
      </c>
      <c r="B219" s="13" t="s">
        <v>40</v>
      </c>
      <c r="C219" s="16">
        <f t="shared" si="46"/>
        <v>1252</v>
      </c>
      <c r="D219" s="16">
        <v>231</v>
      </c>
      <c r="E219" s="14">
        <v>1483</v>
      </c>
      <c r="F219" s="16">
        <f t="shared" si="47"/>
        <v>683</v>
      </c>
      <c r="G219" s="16">
        <v>7</v>
      </c>
      <c r="H219" s="14">
        <v>690</v>
      </c>
      <c r="I219" s="16">
        <f t="shared" si="48"/>
        <v>235</v>
      </c>
      <c r="J219" s="16">
        <v>0</v>
      </c>
      <c r="K219" s="25">
        <v>235</v>
      </c>
    </row>
    <row r="220" spans="1:11" x14ac:dyDescent="0.2">
      <c r="A220" s="24">
        <v>2018</v>
      </c>
      <c r="B220" s="13" t="s">
        <v>41</v>
      </c>
      <c r="C220" s="16">
        <f t="shared" si="46"/>
        <v>1417</v>
      </c>
      <c r="D220" s="16">
        <v>182</v>
      </c>
      <c r="E220" s="14">
        <v>1599</v>
      </c>
      <c r="F220" s="16">
        <f t="shared" si="47"/>
        <v>779</v>
      </c>
      <c r="G220" s="16">
        <v>15</v>
      </c>
      <c r="H220" s="14">
        <v>794</v>
      </c>
      <c r="I220" s="16">
        <f t="shared" si="48"/>
        <v>303</v>
      </c>
      <c r="J220" s="16">
        <v>2</v>
      </c>
      <c r="K220" s="25">
        <v>305</v>
      </c>
    </row>
    <row r="221" spans="1:11" x14ac:dyDescent="0.2">
      <c r="A221" s="24">
        <v>2018</v>
      </c>
      <c r="B221" s="13" t="s">
        <v>42</v>
      </c>
      <c r="C221" s="16">
        <f t="shared" si="46"/>
        <v>1193</v>
      </c>
      <c r="D221" s="16">
        <v>190</v>
      </c>
      <c r="E221" s="14">
        <v>1383</v>
      </c>
      <c r="F221" s="16">
        <f t="shared" si="47"/>
        <v>623</v>
      </c>
      <c r="G221" s="16">
        <v>5</v>
      </c>
      <c r="H221" s="14">
        <v>628</v>
      </c>
      <c r="I221" s="16">
        <f t="shared" si="48"/>
        <v>274</v>
      </c>
      <c r="J221" s="16">
        <v>3</v>
      </c>
      <c r="K221" s="25">
        <v>277</v>
      </c>
    </row>
    <row r="222" spans="1:11" x14ac:dyDescent="0.2">
      <c r="A222" s="24">
        <v>2018</v>
      </c>
      <c r="B222" s="13" t="s">
        <v>43</v>
      </c>
      <c r="C222" s="16">
        <f t="shared" si="46"/>
        <v>1469</v>
      </c>
      <c r="D222" s="16">
        <v>235</v>
      </c>
      <c r="E222" s="14">
        <v>1704</v>
      </c>
      <c r="F222" s="16">
        <f t="shared" si="47"/>
        <v>743</v>
      </c>
      <c r="G222" s="16">
        <v>4</v>
      </c>
      <c r="H222" s="14">
        <v>747</v>
      </c>
      <c r="I222" s="16">
        <f t="shared" si="48"/>
        <v>435</v>
      </c>
      <c r="J222" s="16">
        <v>1</v>
      </c>
      <c r="K222" s="25">
        <v>436</v>
      </c>
    </row>
    <row r="223" spans="1:11" ht="13.5" thickBot="1" x14ac:dyDescent="0.25">
      <c r="A223" s="32">
        <v>2018</v>
      </c>
      <c r="B223" s="28" t="s">
        <v>32</v>
      </c>
      <c r="C223" s="46">
        <f t="shared" si="46"/>
        <v>1371</v>
      </c>
      <c r="D223" s="46">
        <v>227</v>
      </c>
      <c r="E223" s="107">
        <v>1598</v>
      </c>
      <c r="F223" s="46">
        <f t="shared" si="47"/>
        <v>854</v>
      </c>
      <c r="G223" s="46">
        <v>5</v>
      </c>
      <c r="H223" s="107">
        <v>859</v>
      </c>
      <c r="I223" s="46">
        <f t="shared" si="48"/>
        <v>372</v>
      </c>
      <c r="J223" s="46">
        <v>2</v>
      </c>
      <c r="K223" s="33">
        <v>374</v>
      </c>
    </row>
    <row r="224" spans="1:11" ht="13.5" thickBot="1" x14ac:dyDescent="0.25">
      <c r="A224" s="186">
        <v>2018</v>
      </c>
      <c r="B224" s="186" t="s">
        <v>31</v>
      </c>
      <c r="C224" s="186">
        <f>E224-D224</f>
        <v>15635</v>
      </c>
      <c r="D224" s="186">
        <v>2464</v>
      </c>
      <c r="E224" s="186">
        <v>18099</v>
      </c>
      <c r="F224" s="186">
        <f t="shared" si="47"/>
        <v>8761</v>
      </c>
      <c r="G224" s="186">
        <v>78</v>
      </c>
      <c r="H224" s="186">
        <v>8839</v>
      </c>
      <c r="I224" s="186">
        <f t="shared" si="48"/>
        <v>3434</v>
      </c>
      <c r="J224" s="186">
        <v>14</v>
      </c>
      <c r="K224" s="199">
        <v>3448</v>
      </c>
    </row>
    <row r="225" spans="1:11" x14ac:dyDescent="0.2">
      <c r="A225" s="86" t="s">
        <v>44</v>
      </c>
      <c r="B225" s="34" t="s">
        <v>33</v>
      </c>
      <c r="C225" s="35">
        <f t="shared" ref="C225:C236" si="49">E225-D225</f>
        <v>1252</v>
      </c>
      <c r="D225" s="35">
        <v>6</v>
      </c>
      <c r="E225" s="207">
        <v>1258</v>
      </c>
      <c r="F225" s="35">
        <f t="shared" si="47"/>
        <v>655</v>
      </c>
      <c r="G225" s="35">
        <v>8</v>
      </c>
      <c r="H225" s="207">
        <v>663</v>
      </c>
      <c r="I225" s="35">
        <f t="shared" si="48"/>
        <v>239</v>
      </c>
      <c r="J225" s="35">
        <v>2</v>
      </c>
      <c r="K225" s="208">
        <v>241</v>
      </c>
    </row>
    <row r="226" spans="1:11" x14ac:dyDescent="0.2">
      <c r="A226" s="24">
        <v>2019</v>
      </c>
      <c r="B226" s="13" t="s">
        <v>34</v>
      </c>
      <c r="C226" s="16">
        <f t="shared" si="49"/>
        <v>1347</v>
      </c>
      <c r="D226" s="16">
        <v>5</v>
      </c>
      <c r="E226" s="178">
        <v>1352</v>
      </c>
      <c r="F226" s="16">
        <f t="shared" si="47"/>
        <v>708</v>
      </c>
      <c r="G226" s="16">
        <v>5</v>
      </c>
      <c r="H226" s="178">
        <v>713</v>
      </c>
      <c r="I226" s="16">
        <f t="shared" si="48"/>
        <v>294</v>
      </c>
      <c r="J226" s="16">
        <v>2</v>
      </c>
      <c r="K226" s="177">
        <v>296</v>
      </c>
    </row>
    <row r="227" spans="1:11" x14ac:dyDescent="0.2">
      <c r="A227" s="24">
        <v>2019</v>
      </c>
      <c r="B227" s="13" t="s">
        <v>35</v>
      </c>
      <c r="C227" s="16">
        <f t="shared" si="49"/>
        <v>1355</v>
      </c>
      <c r="D227" s="16">
        <v>10</v>
      </c>
      <c r="E227" s="178">
        <v>1365</v>
      </c>
      <c r="F227" s="16">
        <f t="shared" si="47"/>
        <v>737</v>
      </c>
      <c r="G227" s="16">
        <v>4</v>
      </c>
      <c r="H227" s="178">
        <v>741</v>
      </c>
      <c r="I227" s="16">
        <f t="shared" si="48"/>
        <v>251</v>
      </c>
      <c r="J227" s="16">
        <v>1</v>
      </c>
      <c r="K227" s="177">
        <v>252</v>
      </c>
    </row>
    <row r="228" spans="1:11" x14ac:dyDescent="0.2">
      <c r="A228" s="24">
        <v>2019</v>
      </c>
      <c r="B228" s="13" t="s">
        <v>36</v>
      </c>
      <c r="C228" s="16">
        <f t="shared" si="49"/>
        <v>1290</v>
      </c>
      <c r="D228" s="16">
        <v>8</v>
      </c>
      <c r="E228" s="178">
        <v>1298</v>
      </c>
      <c r="F228" s="16">
        <f t="shared" si="47"/>
        <v>646</v>
      </c>
      <c r="G228" s="16">
        <v>6</v>
      </c>
      <c r="H228" s="178">
        <v>652</v>
      </c>
      <c r="I228" s="16">
        <f t="shared" si="48"/>
        <v>255</v>
      </c>
      <c r="J228" s="16">
        <v>0</v>
      </c>
      <c r="K228" s="177">
        <v>255</v>
      </c>
    </row>
    <row r="229" spans="1:11" x14ac:dyDescent="0.2">
      <c r="A229" s="26">
        <v>2019</v>
      </c>
      <c r="B229" s="16" t="s">
        <v>37</v>
      </c>
      <c r="C229" s="16">
        <f t="shared" si="49"/>
        <v>1279</v>
      </c>
      <c r="D229" s="16">
        <v>6</v>
      </c>
      <c r="E229" s="178">
        <v>1285</v>
      </c>
      <c r="F229" s="16">
        <f t="shared" si="47"/>
        <v>671</v>
      </c>
      <c r="G229" s="16">
        <v>3</v>
      </c>
      <c r="H229" s="178">
        <v>674</v>
      </c>
      <c r="I229" s="16">
        <f t="shared" si="48"/>
        <v>250</v>
      </c>
      <c r="J229" s="16">
        <v>1</v>
      </c>
      <c r="K229" s="177">
        <v>251</v>
      </c>
    </row>
    <row r="230" spans="1:11" x14ac:dyDescent="0.2">
      <c r="A230" s="26">
        <v>2019</v>
      </c>
      <c r="B230" s="13" t="s">
        <v>38</v>
      </c>
      <c r="C230" s="16">
        <f t="shared" si="49"/>
        <v>1265</v>
      </c>
      <c r="D230" s="16">
        <v>14</v>
      </c>
      <c r="E230" s="178">
        <v>1279</v>
      </c>
      <c r="F230" s="16">
        <f t="shared" si="47"/>
        <v>661</v>
      </c>
      <c r="G230" s="16">
        <v>7</v>
      </c>
      <c r="H230" s="178">
        <v>668</v>
      </c>
      <c r="I230" s="16">
        <f t="shared" si="48"/>
        <v>273</v>
      </c>
      <c r="J230" s="16">
        <v>0</v>
      </c>
      <c r="K230" s="177">
        <v>273</v>
      </c>
    </row>
    <row r="231" spans="1:11" x14ac:dyDescent="0.2">
      <c r="A231" s="26">
        <v>2019</v>
      </c>
      <c r="B231" s="13" t="s">
        <v>39</v>
      </c>
      <c r="C231" s="16">
        <f t="shared" si="49"/>
        <v>1323</v>
      </c>
      <c r="D231" s="16">
        <v>6</v>
      </c>
      <c r="E231" s="178">
        <v>1329</v>
      </c>
      <c r="F231" s="16">
        <f t="shared" si="47"/>
        <v>648</v>
      </c>
      <c r="G231" s="16">
        <v>1</v>
      </c>
      <c r="H231" s="178">
        <v>649</v>
      </c>
      <c r="I231" s="16">
        <f t="shared" si="48"/>
        <v>262</v>
      </c>
      <c r="J231" s="16">
        <v>1</v>
      </c>
      <c r="K231" s="177">
        <v>263</v>
      </c>
    </row>
    <row r="232" spans="1:11" x14ac:dyDescent="0.2">
      <c r="A232" s="26">
        <v>2019</v>
      </c>
      <c r="B232" s="13" t="s">
        <v>40</v>
      </c>
      <c r="C232" s="16">
        <f t="shared" si="49"/>
        <v>1315</v>
      </c>
      <c r="D232" s="16">
        <v>15</v>
      </c>
      <c r="E232" s="178">
        <v>1330</v>
      </c>
      <c r="F232" s="16">
        <f t="shared" si="47"/>
        <v>537</v>
      </c>
      <c r="G232" s="16">
        <v>5</v>
      </c>
      <c r="H232" s="178">
        <v>542</v>
      </c>
      <c r="I232" s="16">
        <f t="shared" si="48"/>
        <v>167</v>
      </c>
      <c r="J232" s="16">
        <v>2</v>
      </c>
      <c r="K232" s="177">
        <v>169</v>
      </c>
    </row>
    <row r="233" spans="1:11" x14ac:dyDescent="0.2">
      <c r="A233" s="26">
        <v>2019</v>
      </c>
      <c r="B233" s="13" t="s">
        <v>41</v>
      </c>
      <c r="C233" s="16">
        <f t="shared" si="49"/>
        <v>1274</v>
      </c>
      <c r="D233" s="16">
        <v>6</v>
      </c>
      <c r="E233" s="178">
        <v>1280</v>
      </c>
      <c r="F233" s="16">
        <f t="shared" si="47"/>
        <v>513</v>
      </c>
      <c r="G233" s="16">
        <v>2</v>
      </c>
      <c r="H233" s="178">
        <v>515</v>
      </c>
      <c r="I233" s="16">
        <f t="shared" si="48"/>
        <v>248</v>
      </c>
      <c r="J233" s="16">
        <v>1</v>
      </c>
      <c r="K233" s="177">
        <v>249</v>
      </c>
    </row>
    <row r="234" spans="1:11" x14ac:dyDescent="0.2">
      <c r="A234" s="26">
        <v>2019</v>
      </c>
      <c r="B234" s="13" t="s">
        <v>42</v>
      </c>
      <c r="C234" s="16">
        <f t="shared" si="49"/>
        <v>1419</v>
      </c>
      <c r="D234" s="16">
        <v>12</v>
      </c>
      <c r="E234" s="178">
        <v>1431</v>
      </c>
      <c r="F234" s="16">
        <f>H234-G234</f>
        <v>650</v>
      </c>
      <c r="G234" s="16">
        <v>8</v>
      </c>
      <c r="H234" s="178">
        <v>658</v>
      </c>
      <c r="I234" s="16">
        <f t="shared" si="48"/>
        <v>234</v>
      </c>
      <c r="J234" s="16">
        <v>2</v>
      </c>
      <c r="K234" s="177">
        <v>236</v>
      </c>
    </row>
    <row r="235" spans="1:11" x14ac:dyDescent="0.2">
      <c r="A235" s="26">
        <v>2019</v>
      </c>
      <c r="B235" s="13" t="s">
        <v>43</v>
      </c>
      <c r="C235" s="16">
        <f t="shared" si="49"/>
        <v>1443</v>
      </c>
      <c r="D235" s="16">
        <v>8</v>
      </c>
      <c r="E235" s="178">
        <v>1451</v>
      </c>
      <c r="F235" s="16">
        <f t="shared" si="47"/>
        <v>512</v>
      </c>
      <c r="G235" s="16">
        <v>5</v>
      </c>
      <c r="H235" s="178">
        <v>517</v>
      </c>
      <c r="I235" s="16">
        <f t="shared" si="48"/>
        <v>266</v>
      </c>
      <c r="J235" s="16">
        <v>1</v>
      </c>
      <c r="K235" s="177">
        <v>267</v>
      </c>
    </row>
    <row r="236" spans="1:11" ht="13.5" thickBot="1" x14ac:dyDescent="0.25">
      <c r="A236" s="114">
        <v>2019</v>
      </c>
      <c r="B236" s="28" t="s">
        <v>32</v>
      </c>
      <c r="C236" s="46">
        <f t="shared" si="49"/>
        <v>1585</v>
      </c>
      <c r="D236" s="46">
        <v>15</v>
      </c>
      <c r="E236" s="205">
        <v>1600</v>
      </c>
      <c r="F236" s="46">
        <f t="shared" si="47"/>
        <v>503</v>
      </c>
      <c r="G236" s="46">
        <v>6</v>
      </c>
      <c r="H236" s="205">
        <v>509</v>
      </c>
      <c r="I236" s="46"/>
      <c r="J236" s="46">
        <v>0</v>
      </c>
      <c r="K236" s="200">
        <v>228</v>
      </c>
    </row>
    <row r="237" spans="1:11" ht="13.5" thickBot="1" x14ac:dyDescent="0.25">
      <c r="A237" s="186">
        <v>2019</v>
      </c>
      <c r="B237" s="186" t="s">
        <v>31</v>
      </c>
      <c r="C237" s="186">
        <f t="shared" ref="C237:C262" si="50">E237-D237</f>
        <v>16146</v>
      </c>
      <c r="D237" s="186">
        <f>SUM(D225:D236)</f>
        <v>111</v>
      </c>
      <c r="E237" s="186">
        <v>16257</v>
      </c>
      <c r="F237" s="186">
        <f t="shared" ref="F237:F262" si="51">H237-G237</f>
        <v>7442</v>
      </c>
      <c r="G237" s="186">
        <f>SUM(G225:G236)</f>
        <v>60</v>
      </c>
      <c r="H237" s="186">
        <v>7502</v>
      </c>
      <c r="I237" s="186">
        <f t="shared" ref="I237:I262" si="52">K237-J237</f>
        <v>2966</v>
      </c>
      <c r="J237" s="186">
        <f>SUM(J225:J236)</f>
        <v>13</v>
      </c>
      <c r="K237" s="199">
        <v>2979</v>
      </c>
    </row>
    <row r="238" spans="1:11" x14ac:dyDescent="0.2">
      <c r="A238" s="91">
        <v>2020</v>
      </c>
      <c r="B238" s="34" t="s">
        <v>33</v>
      </c>
      <c r="C238" s="35">
        <f t="shared" si="50"/>
        <v>1251</v>
      </c>
      <c r="D238" s="35">
        <v>17</v>
      </c>
      <c r="E238" s="207">
        <v>1268</v>
      </c>
      <c r="F238" s="35">
        <f t="shared" si="51"/>
        <v>317</v>
      </c>
      <c r="G238" s="35">
        <v>5</v>
      </c>
      <c r="H238" s="207">
        <v>322</v>
      </c>
      <c r="I238" s="35">
        <f t="shared" si="52"/>
        <v>176</v>
      </c>
      <c r="J238" s="35">
        <v>0</v>
      </c>
      <c r="K238" s="208">
        <v>176</v>
      </c>
    </row>
    <row r="239" spans="1:11" x14ac:dyDescent="0.2">
      <c r="A239" s="26">
        <v>2020</v>
      </c>
      <c r="B239" s="13" t="s">
        <v>34</v>
      </c>
      <c r="C239" s="16">
        <f t="shared" si="50"/>
        <v>1574</v>
      </c>
      <c r="D239" s="16">
        <v>12</v>
      </c>
      <c r="E239" s="178">
        <v>1586</v>
      </c>
      <c r="F239" s="16">
        <f t="shared" si="51"/>
        <v>461</v>
      </c>
      <c r="G239" s="16">
        <v>4</v>
      </c>
      <c r="H239" s="178">
        <v>465</v>
      </c>
      <c r="I239" s="16">
        <f t="shared" si="52"/>
        <v>187</v>
      </c>
      <c r="J239" s="16">
        <v>1</v>
      </c>
      <c r="K239" s="177">
        <v>188</v>
      </c>
    </row>
    <row r="240" spans="1:11" x14ac:dyDescent="0.2">
      <c r="A240" s="26">
        <v>2020</v>
      </c>
      <c r="B240" s="13" t="s">
        <v>35</v>
      </c>
      <c r="C240" s="16">
        <f t="shared" si="50"/>
        <v>1339</v>
      </c>
      <c r="D240" s="16">
        <v>10</v>
      </c>
      <c r="E240" s="178">
        <v>1349</v>
      </c>
      <c r="F240" s="16">
        <f t="shared" si="51"/>
        <v>399</v>
      </c>
      <c r="G240" s="16">
        <v>4</v>
      </c>
      <c r="H240" s="178">
        <v>403</v>
      </c>
      <c r="I240" s="16">
        <f t="shared" si="52"/>
        <v>213</v>
      </c>
      <c r="J240" s="16">
        <v>1</v>
      </c>
      <c r="K240" s="177">
        <v>214</v>
      </c>
    </row>
    <row r="241" spans="1:16" x14ac:dyDescent="0.2">
      <c r="A241" s="26">
        <v>2020</v>
      </c>
      <c r="B241" s="13" t="s">
        <v>36</v>
      </c>
      <c r="C241" s="16">
        <f t="shared" si="50"/>
        <v>1044</v>
      </c>
      <c r="D241" s="16">
        <v>9</v>
      </c>
      <c r="E241" s="178">
        <v>1053</v>
      </c>
      <c r="F241" s="16">
        <f t="shared" si="51"/>
        <v>306</v>
      </c>
      <c r="G241" s="16">
        <v>3</v>
      </c>
      <c r="H241" s="178">
        <v>309</v>
      </c>
      <c r="I241" s="16">
        <f t="shared" si="52"/>
        <v>156</v>
      </c>
      <c r="J241" s="16">
        <v>1</v>
      </c>
      <c r="K241" s="177">
        <v>157</v>
      </c>
    </row>
    <row r="242" spans="1:16" x14ac:dyDescent="0.2">
      <c r="A242" s="26">
        <v>2020</v>
      </c>
      <c r="B242" s="13" t="s">
        <v>37</v>
      </c>
      <c r="C242" s="16">
        <f t="shared" si="50"/>
        <v>1104</v>
      </c>
      <c r="D242" s="16">
        <v>4</v>
      </c>
      <c r="E242" s="178">
        <v>1108</v>
      </c>
      <c r="F242" s="16">
        <f t="shared" si="51"/>
        <v>293</v>
      </c>
      <c r="G242" s="16">
        <v>3</v>
      </c>
      <c r="H242" s="178">
        <v>296</v>
      </c>
      <c r="I242" s="16">
        <f t="shared" si="52"/>
        <v>183</v>
      </c>
      <c r="J242" s="16">
        <v>2</v>
      </c>
      <c r="K242" s="177">
        <v>185</v>
      </c>
    </row>
    <row r="243" spans="1:16" x14ac:dyDescent="0.2">
      <c r="A243" s="26">
        <v>2020</v>
      </c>
      <c r="B243" s="13" t="s">
        <v>38</v>
      </c>
      <c r="C243" s="16">
        <f t="shared" si="50"/>
        <v>1464</v>
      </c>
      <c r="D243" s="16">
        <v>3</v>
      </c>
      <c r="E243" s="178">
        <v>1467</v>
      </c>
      <c r="F243" s="16">
        <f t="shared" si="51"/>
        <v>372</v>
      </c>
      <c r="G243" s="16">
        <v>2</v>
      </c>
      <c r="H243" s="178">
        <v>374</v>
      </c>
      <c r="I243" s="16">
        <f t="shared" si="52"/>
        <v>182</v>
      </c>
      <c r="J243" s="16">
        <v>1</v>
      </c>
      <c r="K243" s="177">
        <v>183</v>
      </c>
      <c r="L243" s="162"/>
      <c r="M243" s="162"/>
      <c r="N243" s="162"/>
      <c r="O243" s="162"/>
      <c r="P243" s="162"/>
    </row>
    <row r="244" spans="1:16" x14ac:dyDescent="0.2">
      <c r="A244" s="26">
        <v>2020</v>
      </c>
      <c r="B244" s="13" t="s">
        <v>39</v>
      </c>
      <c r="C244" s="16">
        <f t="shared" si="50"/>
        <v>1347</v>
      </c>
      <c r="D244" s="16">
        <v>9</v>
      </c>
      <c r="E244" s="178">
        <v>1356</v>
      </c>
      <c r="F244" s="16">
        <f t="shared" si="51"/>
        <v>362</v>
      </c>
      <c r="G244" s="16">
        <v>4</v>
      </c>
      <c r="H244" s="178">
        <v>366</v>
      </c>
      <c r="I244" s="16">
        <f t="shared" si="52"/>
        <v>171</v>
      </c>
      <c r="J244" s="16">
        <v>0</v>
      </c>
      <c r="K244" s="177">
        <v>171</v>
      </c>
      <c r="L244" s="162"/>
      <c r="M244" s="162"/>
      <c r="N244" s="162"/>
      <c r="O244" s="162"/>
      <c r="P244" s="162"/>
    </row>
    <row r="245" spans="1:16" ht="15.75" customHeight="1" x14ac:dyDescent="0.2">
      <c r="A245" s="181">
        <v>2020</v>
      </c>
      <c r="B245" s="176" t="s">
        <v>48</v>
      </c>
      <c r="C245" s="176">
        <f t="shared" si="50"/>
        <v>1319</v>
      </c>
      <c r="D245" s="176">
        <v>12</v>
      </c>
      <c r="E245" s="179">
        <v>1331</v>
      </c>
      <c r="F245" s="176">
        <f t="shared" si="51"/>
        <v>337</v>
      </c>
      <c r="G245" s="176">
        <v>9</v>
      </c>
      <c r="H245" s="179">
        <v>346</v>
      </c>
      <c r="I245" s="176">
        <f t="shared" si="52"/>
        <v>189</v>
      </c>
      <c r="J245" s="176">
        <v>2</v>
      </c>
      <c r="K245" s="182">
        <v>191</v>
      </c>
      <c r="L245" s="162"/>
      <c r="M245" s="162"/>
      <c r="N245" s="162"/>
      <c r="O245" s="162"/>
      <c r="P245" s="162"/>
    </row>
    <row r="246" spans="1:16" x14ac:dyDescent="0.2">
      <c r="A246" s="181">
        <v>2020</v>
      </c>
      <c r="B246" s="176" t="s">
        <v>41</v>
      </c>
      <c r="C246" s="176">
        <f t="shared" si="50"/>
        <v>1500</v>
      </c>
      <c r="D246" s="176">
        <v>15</v>
      </c>
      <c r="E246" s="179">
        <v>1515</v>
      </c>
      <c r="F246" s="176">
        <f t="shared" si="51"/>
        <v>376</v>
      </c>
      <c r="G246" s="176">
        <v>6</v>
      </c>
      <c r="H246" s="179">
        <v>382</v>
      </c>
      <c r="I246" s="176">
        <f t="shared" si="52"/>
        <v>175</v>
      </c>
      <c r="J246" s="176">
        <v>0</v>
      </c>
      <c r="K246" s="182">
        <v>175</v>
      </c>
      <c r="L246" s="162"/>
      <c r="M246" s="162"/>
      <c r="N246" s="162"/>
      <c r="O246" s="162"/>
      <c r="P246" s="162"/>
    </row>
    <row r="247" spans="1:16" x14ac:dyDescent="0.2">
      <c r="A247" s="26">
        <v>2020</v>
      </c>
      <c r="B247" s="13" t="s">
        <v>42</v>
      </c>
      <c r="C247" s="16">
        <f t="shared" si="50"/>
        <v>1237</v>
      </c>
      <c r="D247" s="16">
        <v>7</v>
      </c>
      <c r="E247" s="178">
        <v>1244</v>
      </c>
      <c r="F247" s="16">
        <f t="shared" si="51"/>
        <v>265</v>
      </c>
      <c r="G247" s="16">
        <v>3</v>
      </c>
      <c r="H247" s="178">
        <v>268</v>
      </c>
      <c r="I247" s="16">
        <f t="shared" si="52"/>
        <v>160</v>
      </c>
      <c r="J247" s="16">
        <v>0</v>
      </c>
      <c r="K247" s="177">
        <v>160</v>
      </c>
      <c r="L247" s="162"/>
      <c r="M247" s="162"/>
      <c r="N247" s="162"/>
      <c r="O247" s="162"/>
      <c r="P247" s="162"/>
    </row>
    <row r="248" spans="1:16" x14ac:dyDescent="0.2">
      <c r="A248" s="26">
        <v>2020</v>
      </c>
      <c r="B248" s="13" t="s">
        <v>43</v>
      </c>
      <c r="C248" s="16">
        <f t="shared" si="50"/>
        <v>1101</v>
      </c>
      <c r="D248" s="16">
        <v>8</v>
      </c>
      <c r="E248" s="178">
        <v>1109</v>
      </c>
      <c r="F248" s="16">
        <f t="shared" si="51"/>
        <v>315</v>
      </c>
      <c r="G248" s="16">
        <v>2</v>
      </c>
      <c r="H248" s="178">
        <v>317</v>
      </c>
      <c r="I248" s="16">
        <f t="shared" si="52"/>
        <v>133</v>
      </c>
      <c r="J248" s="16">
        <v>1</v>
      </c>
      <c r="K248" s="177">
        <v>134</v>
      </c>
      <c r="L248" s="162"/>
      <c r="M248" s="162"/>
      <c r="N248" s="162"/>
      <c r="O248" s="162"/>
      <c r="P248" s="162"/>
    </row>
    <row r="249" spans="1:16" ht="13.5" thickBot="1" x14ac:dyDescent="0.25">
      <c r="A249" s="114">
        <v>2020</v>
      </c>
      <c r="B249" s="28" t="s">
        <v>32</v>
      </c>
      <c r="C249" s="46">
        <f t="shared" si="50"/>
        <v>1260</v>
      </c>
      <c r="D249" s="46">
        <v>13</v>
      </c>
      <c r="E249" s="205">
        <v>1273</v>
      </c>
      <c r="F249" s="46">
        <f t="shared" si="51"/>
        <v>277</v>
      </c>
      <c r="G249" s="46">
        <v>4</v>
      </c>
      <c r="H249" s="205">
        <v>281</v>
      </c>
      <c r="I249" s="46">
        <f t="shared" si="52"/>
        <v>174</v>
      </c>
      <c r="J249" s="46">
        <v>2</v>
      </c>
      <c r="K249" s="200">
        <v>176</v>
      </c>
      <c r="L249" s="162"/>
      <c r="M249" s="162"/>
      <c r="N249" s="162"/>
      <c r="O249" s="162"/>
      <c r="P249" s="162"/>
    </row>
    <row r="250" spans="1:16" ht="13.5" thickBot="1" x14ac:dyDescent="0.25">
      <c r="A250" s="209">
        <v>2020</v>
      </c>
      <c r="B250" s="209" t="s">
        <v>31</v>
      </c>
      <c r="C250" s="209">
        <f t="shared" si="50"/>
        <v>15540</v>
      </c>
      <c r="D250" s="209">
        <f>SUM(D238:D249)</f>
        <v>119</v>
      </c>
      <c r="E250" s="209">
        <f>SUM(E238:E249)</f>
        <v>15659</v>
      </c>
      <c r="F250" s="209">
        <f t="shared" si="51"/>
        <v>4082</v>
      </c>
      <c r="G250" s="209">
        <f>SUM(G238:G249)</f>
        <v>49</v>
      </c>
      <c r="H250" s="209">
        <v>4131</v>
      </c>
      <c r="I250" s="209">
        <f t="shared" si="52"/>
        <v>2101</v>
      </c>
      <c r="J250" s="209">
        <f>SUM(J238:J249)</f>
        <v>11</v>
      </c>
      <c r="K250" s="214">
        <v>2112</v>
      </c>
      <c r="L250" s="162"/>
      <c r="M250" s="162"/>
      <c r="N250" s="162"/>
      <c r="O250" s="162"/>
      <c r="P250" s="162"/>
    </row>
    <row r="251" spans="1:16" x14ac:dyDescent="0.2">
      <c r="A251" s="91">
        <v>2021</v>
      </c>
      <c r="B251" s="34" t="s">
        <v>33</v>
      </c>
      <c r="C251" s="35">
        <f t="shared" si="50"/>
        <v>994</v>
      </c>
      <c r="D251" s="35">
        <v>7</v>
      </c>
      <c r="E251" s="207">
        <v>1001</v>
      </c>
      <c r="F251" s="35">
        <f t="shared" si="51"/>
        <v>313</v>
      </c>
      <c r="G251" s="35">
        <v>0</v>
      </c>
      <c r="H251" s="207">
        <v>313</v>
      </c>
      <c r="I251" s="35">
        <f t="shared" si="52"/>
        <v>158</v>
      </c>
      <c r="J251" s="35">
        <v>0</v>
      </c>
      <c r="K251" s="208">
        <v>158</v>
      </c>
      <c r="L251" s="162"/>
      <c r="M251" s="162"/>
      <c r="N251" s="162"/>
      <c r="O251" s="162"/>
      <c r="P251" s="162"/>
    </row>
    <row r="252" spans="1:16" x14ac:dyDescent="0.2">
      <c r="A252" s="26">
        <v>2021</v>
      </c>
      <c r="B252" s="16" t="s">
        <v>34</v>
      </c>
      <c r="C252" s="16">
        <f t="shared" si="50"/>
        <v>1382</v>
      </c>
      <c r="D252" s="16">
        <v>13</v>
      </c>
      <c r="E252" s="178">
        <v>1395</v>
      </c>
      <c r="F252" s="16">
        <f t="shared" si="51"/>
        <v>385</v>
      </c>
      <c r="G252" s="16">
        <v>4</v>
      </c>
      <c r="H252" s="178">
        <v>389</v>
      </c>
      <c r="I252" s="16">
        <f t="shared" si="52"/>
        <v>122</v>
      </c>
      <c r="J252" s="16">
        <v>1</v>
      </c>
      <c r="K252" s="177">
        <v>123</v>
      </c>
      <c r="L252" s="162"/>
      <c r="M252" s="162"/>
      <c r="N252" s="162"/>
      <c r="O252" s="162"/>
      <c r="P252" s="162"/>
    </row>
    <row r="253" spans="1:16" x14ac:dyDescent="0.2">
      <c r="A253" s="26">
        <v>2021</v>
      </c>
      <c r="B253" s="13" t="s">
        <v>35</v>
      </c>
      <c r="C253" s="16">
        <f t="shared" si="50"/>
        <v>1281</v>
      </c>
      <c r="D253" s="16">
        <v>5</v>
      </c>
      <c r="E253" s="178">
        <v>1286</v>
      </c>
      <c r="F253" s="16">
        <f t="shared" si="51"/>
        <v>417</v>
      </c>
      <c r="G253" s="16">
        <v>2</v>
      </c>
      <c r="H253" s="178">
        <v>419</v>
      </c>
      <c r="I253" s="16">
        <f t="shared" si="52"/>
        <v>160</v>
      </c>
      <c r="J253" s="16">
        <v>1</v>
      </c>
      <c r="K253" s="177">
        <v>161</v>
      </c>
      <c r="L253" s="162"/>
      <c r="M253" s="162"/>
      <c r="N253" s="162"/>
      <c r="O253" s="162"/>
      <c r="P253" s="162"/>
    </row>
    <row r="254" spans="1:16" x14ac:dyDescent="0.2">
      <c r="A254" s="26">
        <v>2021</v>
      </c>
      <c r="B254" s="13" t="s">
        <v>36</v>
      </c>
      <c r="C254" s="16">
        <f t="shared" si="50"/>
        <v>1345</v>
      </c>
      <c r="D254" s="16">
        <v>4</v>
      </c>
      <c r="E254" s="178">
        <v>1349</v>
      </c>
      <c r="F254" s="16">
        <f t="shared" si="51"/>
        <v>329</v>
      </c>
      <c r="G254" s="16">
        <v>3</v>
      </c>
      <c r="H254" s="178">
        <v>332</v>
      </c>
      <c r="I254" s="16">
        <f t="shared" si="52"/>
        <v>161</v>
      </c>
      <c r="J254" s="16">
        <v>0</v>
      </c>
      <c r="K254" s="177">
        <v>161</v>
      </c>
      <c r="L254" s="162"/>
      <c r="M254" s="162"/>
      <c r="N254" s="162"/>
      <c r="O254" s="162"/>
      <c r="P254" s="162"/>
    </row>
    <row r="255" spans="1:16" x14ac:dyDescent="0.2">
      <c r="A255" s="26">
        <v>2021</v>
      </c>
      <c r="B255" s="13" t="s">
        <v>37</v>
      </c>
      <c r="C255" s="16">
        <f t="shared" si="50"/>
        <v>1434</v>
      </c>
      <c r="D255" s="16">
        <v>2</v>
      </c>
      <c r="E255" s="178">
        <v>1436</v>
      </c>
      <c r="F255" s="16">
        <f t="shared" si="51"/>
        <v>387</v>
      </c>
      <c r="G255" s="16">
        <v>1</v>
      </c>
      <c r="H255" s="178">
        <v>388</v>
      </c>
      <c r="I255" s="16">
        <f t="shared" si="52"/>
        <v>140</v>
      </c>
      <c r="J255" s="16">
        <v>1</v>
      </c>
      <c r="K255" s="177">
        <v>141</v>
      </c>
      <c r="L255" s="162"/>
      <c r="M255" s="162"/>
      <c r="N255" s="162"/>
      <c r="O255" s="162"/>
      <c r="P255" s="162"/>
    </row>
    <row r="256" spans="1:16" x14ac:dyDescent="0.2">
      <c r="A256" s="26">
        <v>2021</v>
      </c>
      <c r="B256" s="13" t="s">
        <v>38</v>
      </c>
      <c r="C256" s="16">
        <f t="shared" si="50"/>
        <v>1323</v>
      </c>
      <c r="D256" s="16">
        <v>5</v>
      </c>
      <c r="E256" s="178">
        <v>1328</v>
      </c>
      <c r="F256" s="16">
        <f t="shared" si="51"/>
        <v>351</v>
      </c>
      <c r="G256" s="16">
        <v>1</v>
      </c>
      <c r="H256" s="178">
        <v>352</v>
      </c>
      <c r="I256" s="16">
        <f t="shared" si="52"/>
        <v>130</v>
      </c>
      <c r="J256" s="16">
        <v>0</v>
      </c>
      <c r="K256" s="177">
        <v>130</v>
      </c>
      <c r="L256" s="162"/>
      <c r="M256" s="162"/>
      <c r="N256" s="162"/>
      <c r="O256" s="162"/>
      <c r="P256" s="162"/>
    </row>
    <row r="257" spans="1:16" x14ac:dyDescent="0.2">
      <c r="A257" s="26">
        <v>2021</v>
      </c>
      <c r="B257" s="13" t="s">
        <v>39</v>
      </c>
      <c r="C257" s="16">
        <f t="shared" si="50"/>
        <v>1416</v>
      </c>
      <c r="D257" s="16">
        <v>10</v>
      </c>
      <c r="E257" s="178">
        <v>1426</v>
      </c>
      <c r="F257" s="16">
        <f t="shared" si="51"/>
        <v>411</v>
      </c>
      <c r="G257" s="16">
        <v>4</v>
      </c>
      <c r="H257" s="178">
        <v>415</v>
      </c>
      <c r="I257" s="16">
        <f t="shared" si="52"/>
        <v>251</v>
      </c>
      <c r="J257" s="16">
        <v>3</v>
      </c>
      <c r="K257" s="177">
        <v>254</v>
      </c>
      <c r="L257" s="162"/>
      <c r="M257" s="162"/>
      <c r="N257" s="162"/>
      <c r="O257" s="162"/>
      <c r="P257" s="162"/>
    </row>
    <row r="258" spans="1:16" x14ac:dyDescent="0.2">
      <c r="A258" s="26">
        <v>2021</v>
      </c>
      <c r="B258" s="13" t="s">
        <v>40</v>
      </c>
      <c r="C258" s="16">
        <f t="shared" si="50"/>
        <v>1238</v>
      </c>
      <c r="D258" s="16">
        <v>6</v>
      </c>
      <c r="E258" s="178">
        <v>1244</v>
      </c>
      <c r="F258" s="16">
        <f t="shared" si="51"/>
        <v>323</v>
      </c>
      <c r="G258" s="16">
        <v>1</v>
      </c>
      <c r="H258" s="178">
        <v>324</v>
      </c>
      <c r="I258" s="16">
        <f t="shared" si="52"/>
        <v>162</v>
      </c>
      <c r="J258" s="16">
        <v>1</v>
      </c>
      <c r="K258" s="177">
        <v>163</v>
      </c>
    </row>
    <row r="259" spans="1:16" x14ac:dyDescent="0.2">
      <c r="A259" s="26">
        <v>2021</v>
      </c>
      <c r="B259" s="13" t="s">
        <v>41</v>
      </c>
      <c r="C259" s="16">
        <f t="shared" si="50"/>
        <v>1214</v>
      </c>
      <c r="D259" s="16">
        <v>7</v>
      </c>
      <c r="E259" s="178">
        <v>1221</v>
      </c>
      <c r="F259" s="16">
        <f t="shared" si="51"/>
        <v>330</v>
      </c>
      <c r="G259" s="16">
        <v>2</v>
      </c>
      <c r="H259" s="178">
        <v>332</v>
      </c>
      <c r="I259" s="16">
        <f t="shared" si="52"/>
        <v>155</v>
      </c>
      <c r="J259" s="16">
        <v>4</v>
      </c>
      <c r="K259" s="177">
        <v>159</v>
      </c>
    </row>
    <row r="260" spans="1:16" x14ac:dyDescent="0.2">
      <c r="A260" s="26">
        <v>2021</v>
      </c>
      <c r="B260" s="13" t="s">
        <v>42</v>
      </c>
      <c r="C260" s="16">
        <f t="shared" si="50"/>
        <v>938</v>
      </c>
      <c r="D260" s="16">
        <v>7</v>
      </c>
      <c r="E260" s="178">
        <v>945</v>
      </c>
      <c r="F260" s="16">
        <f t="shared" si="51"/>
        <v>227</v>
      </c>
      <c r="G260" s="16">
        <v>4</v>
      </c>
      <c r="H260" s="178">
        <v>231</v>
      </c>
      <c r="I260" s="16">
        <f t="shared" si="52"/>
        <v>132</v>
      </c>
      <c r="J260" s="16">
        <v>4</v>
      </c>
      <c r="K260" s="177">
        <v>136</v>
      </c>
    </row>
    <row r="261" spans="1:16" x14ac:dyDescent="0.2">
      <c r="A261" s="26">
        <v>2021</v>
      </c>
      <c r="B261" s="13" t="s">
        <v>43</v>
      </c>
      <c r="C261" s="16">
        <f t="shared" si="50"/>
        <v>1370</v>
      </c>
      <c r="D261" s="16">
        <v>7</v>
      </c>
      <c r="E261" s="178">
        <v>1377</v>
      </c>
      <c r="F261" s="16">
        <f t="shared" si="51"/>
        <v>308</v>
      </c>
      <c r="G261" s="16">
        <v>2</v>
      </c>
      <c r="H261" s="178">
        <v>310</v>
      </c>
      <c r="I261" s="16">
        <f t="shared" si="52"/>
        <v>173</v>
      </c>
      <c r="J261" s="16">
        <v>2</v>
      </c>
      <c r="K261" s="177">
        <v>175</v>
      </c>
    </row>
    <row r="262" spans="1:16" ht="13.5" thickBot="1" x14ac:dyDescent="0.25">
      <c r="A262" s="114">
        <v>2021</v>
      </c>
      <c r="B262" s="28" t="s">
        <v>32</v>
      </c>
      <c r="C262" s="46">
        <f t="shared" si="50"/>
        <v>1349</v>
      </c>
      <c r="D262" s="46">
        <v>9</v>
      </c>
      <c r="E262" s="205">
        <v>1358</v>
      </c>
      <c r="F262" s="46">
        <f t="shared" si="51"/>
        <v>341</v>
      </c>
      <c r="G262" s="46">
        <v>4</v>
      </c>
      <c r="H262" s="205">
        <v>345</v>
      </c>
      <c r="I262" s="46">
        <f t="shared" si="52"/>
        <v>163</v>
      </c>
      <c r="J262" s="46">
        <v>1</v>
      </c>
      <c r="K262" s="200">
        <v>164</v>
      </c>
    </row>
    <row r="263" spans="1:16" s="162" customFormat="1" ht="13.5" thickBot="1" x14ac:dyDescent="0.25">
      <c r="A263" s="216">
        <v>2021</v>
      </c>
      <c r="B263" s="217" t="s">
        <v>31</v>
      </c>
      <c r="C263" s="217">
        <f>E263-D263</f>
        <v>15287</v>
      </c>
      <c r="D263" s="217">
        <v>73</v>
      </c>
      <c r="E263" s="217">
        <v>15360</v>
      </c>
      <c r="F263" s="217">
        <f>H263-G263</f>
        <v>4122</v>
      </c>
      <c r="G263" s="217">
        <v>29</v>
      </c>
      <c r="H263" s="217">
        <v>4151</v>
      </c>
      <c r="I263" s="217">
        <f>K263-J263</f>
        <v>1919</v>
      </c>
      <c r="J263" s="217">
        <v>9</v>
      </c>
      <c r="K263" s="218">
        <v>1928</v>
      </c>
    </row>
    <row r="264" spans="1:16" x14ac:dyDescent="0.2">
      <c r="A264" s="91">
        <v>2022</v>
      </c>
      <c r="B264" s="34" t="s">
        <v>33</v>
      </c>
      <c r="C264" s="215">
        <f t="shared" ref="C264:C275" si="53">E264-D264</f>
        <v>982</v>
      </c>
      <c r="D264" s="35">
        <v>5</v>
      </c>
      <c r="E264" s="207">
        <v>987</v>
      </c>
      <c r="F264" s="215">
        <f t="shared" ref="F264:F275" si="54">H264-G264</f>
        <v>289</v>
      </c>
      <c r="G264" s="35">
        <v>6</v>
      </c>
      <c r="H264" s="207">
        <v>295</v>
      </c>
      <c r="I264" s="215">
        <f t="shared" ref="I264:I275" si="55">K264-J264</f>
        <v>124</v>
      </c>
      <c r="J264" s="35">
        <v>2</v>
      </c>
      <c r="K264" s="208">
        <v>126</v>
      </c>
    </row>
    <row r="265" spans="1:16" x14ac:dyDescent="0.2">
      <c r="A265" s="26">
        <v>2022</v>
      </c>
      <c r="B265" s="16" t="s">
        <v>34</v>
      </c>
      <c r="C265" s="180">
        <f t="shared" si="53"/>
        <v>817</v>
      </c>
      <c r="D265" s="16">
        <v>3</v>
      </c>
      <c r="E265" s="178">
        <v>820</v>
      </c>
      <c r="F265" s="180">
        <f t="shared" si="54"/>
        <v>190</v>
      </c>
      <c r="G265" s="16">
        <v>2</v>
      </c>
      <c r="H265" s="178">
        <v>192</v>
      </c>
      <c r="I265" s="180">
        <f t="shared" si="55"/>
        <v>93</v>
      </c>
      <c r="J265" s="16">
        <v>0</v>
      </c>
      <c r="K265" s="177">
        <v>93</v>
      </c>
    </row>
    <row r="266" spans="1:16" x14ac:dyDescent="0.2">
      <c r="A266" s="26">
        <v>2022</v>
      </c>
      <c r="B266" s="13" t="s">
        <v>35</v>
      </c>
      <c r="C266" s="180">
        <f t="shared" si="53"/>
        <v>779</v>
      </c>
      <c r="D266" s="16">
        <v>3</v>
      </c>
      <c r="E266" s="178">
        <v>782</v>
      </c>
      <c r="F266" s="180">
        <f t="shared" si="54"/>
        <v>173</v>
      </c>
      <c r="G266" s="16">
        <v>2</v>
      </c>
      <c r="H266" s="178">
        <v>175</v>
      </c>
      <c r="I266" s="180">
        <f t="shared" si="55"/>
        <v>109</v>
      </c>
      <c r="J266" s="16">
        <v>2</v>
      </c>
      <c r="K266" s="177">
        <v>111</v>
      </c>
    </row>
    <row r="267" spans="1:16" x14ac:dyDescent="0.2">
      <c r="A267" s="26">
        <v>2022</v>
      </c>
      <c r="B267" s="13" t="s">
        <v>36</v>
      </c>
      <c r="C267" s="180">
        <f t="shared" si="53"/>
        <v>830</v>
      </c>
      <c r="D267" s="16">
        <v>4</v>
      </c>
      <c r="E267" s="178">
        <v>834</v>
      </c>
      <c r="F267" s="180">
        <f t="shared" si="54"/>
        <v>193</v>
      </c>
      <c r="G267" s="16">
        <v>3</v>
      </c>
      <c r="H267" s="178">
        <v>196</v>
      </c>
      <c r="I267" s="180">
        <f t="shared" si="55"/>
        <v>72</v>
      </c>
      <c r="J267" s="16">
        <v>2</v>
      </c>
      <c r="K267" s="177">
        <v>74</v>
      </c>
    </row>
    <row r="268" spans="1:16" x14ac:dyDescent="0.2">
      <c r="A268" s="26">
        <v>2022</v>
      </c>
      <c r="B268" s="13" t="s">
        <v>37</v>
      </c>
      <c r="C268" s="180">
        <f t="shared" si="53"/>
        <v>1028</v>
      </c>
      <c r="D268" s="16">
        <v>2</v>
      </c>
      <c r="E268" s="178">
        <v>1030</v>
      </c>
      <c r="F268" s="180">
        <f t="shared" si="54"/>
        <v>273</v>
      </c>
      <c r="G268" s="16">
        <v>0</v>
      </c>
      <c r="H268" s="178">
        <v>273</v>
      </c>
      <c r="I268" s="180">
        <f t="shared" si="55"/>
        <v>89</v>
      </c>
      <c r="J268" s="16">
        <v>0</v>
      </c>
      <c r="K268" s="177">
        <v>89</v>
      </c>
    </row>
    <row r="269" spans="1:16" x14ac:dyDescent="0.2">
      <c r="A269" s="26">
        <v>2022</v>
      </c>
      <c r="B269" s="13" t="s">
        <v>38</v>
      </c>
      <c r="C269" s="180">
        <f t="shared" si="53"/>
        <v>1192</v>
      </c>
      <c r="D269" s="16">
        <v>2</v>
      </c>
      <c r="E269" s="178">
        <v>1194</v>
      </c>
      <c r="F269" s="180">
        <f t="shared" si="54"/>
        <v>217</v>
      </c>
      <c r="G269" s="16">
        <v>0</v>
      </c>
      <c r="H269" s="178">
        <v>217</v>
      </c>
      <c r="I269" s="180">
        <f t="shared" si="55"/>
        <v>104</v>
      </c>
      <c r="J269" s="16">
        <v>0</v>
      </c>
      <c r="K269" s="177">
        <v>104</v>
      </c>
    </row>
    <row r="270" spans="1:16" x14ac:dyDescent="0.2">
      <c r="A270" s="26">
        <v>2022</v>
      </c>
      <c r="B270" s="13" t="s">
        <v>39</v>
      </c>
      <c r="C270" s="180">
        <f t="shared" si="53"/>
        <v>1160</v>
      </c>
      <c r="D270" s="16">
        <v>6</v>
      </c>
      <c r="E270" s="178">
        <v>1166</v>
      </c>
      <c r="F270" s="180">
        <f t="shared" si="54"/>
        <v>311</v>
      </c>
      <c r="G270" s="16">
        <v>6</v>
      </c>
      <c r="H270" s="178">
        <v>317</v>
      </c>
      <c r="I270" s="180">
        <f t="shared" si="55"/>
        <v>117</v>
      </c>
      <c r="J270" s="16">
        <v>0</v>
      </c>
      <c r="K270" s="177">
        <v>117</v>
      </c>
    </row>
    <row r="271" spans="1:16" x14ac:dyDescent="0.2">
      <c r="A271" s="26">
        <v>2022</v>
      </c>
      <c r="B271" s="13" t="s">
        <v>40</v>
      </c>
      <c r="C271" s="180">
        <f t="shared" si="53"/>
        <v>1146</v>
      </c>
      <c r="D271" s="16">
        <v>6</v>
      </c>
      <c r="E271" s="178">
        <v>1152</v>
      </c>
      <c r="F271" s="180">
        <f t="shared" si="54"/>
        <v>272</v>
      </c>
      <c r="G271" s="16">
        <v>3</v>
      </c>
      <c r="H271" s="178">
        <v>275</v>
      </c>
      <c r="I271" s="180">
        <f t="shared" si="55"/>
        <v>115</v>
      </c>
      <c r="J271" s="16">
        <v>1</v>
      </c>
      <c r="K271" s="177">
        <v>116</v>
      </c>
    </row>
    <row r="272" spans="1:16" x14ac:dyDescent="0.2">
      <c r="A272" s="26">
        <v>2022</v>
      </c>
      <c r="B272" s="13" t="s">
        <v>41</v>
      </c>
      <c r="C272" s="180">
        <f t="shared" si="53"/>
        <v>1205</v>
      </c>
      <c r="D272" s="16">
        <v>3</v>
      </c>
      <c r="E272" s="178">
        <v>1208</v>
      </c>
      <c r="F272" s="180">
        <f t="shared" si="54"/>
        <v>228</v>
      </c>
      <c r="G272" s="16">
        <v>1</v>
      </c>
      <c r="H272" s="178">
        <v>229</v>
      </c>
      <c r="I272" s="180">
        <f t="shared" si="55"/>
        <v>103</v>
      </c>
      <c r="J272" s="16">
        <v>0</v>
      </c>
      <c r="K272" s="177">
        <v>103</v>
      </c>
    </row>
    <row r="273" spans="1:11" x14ac:dyDescent="0.2">
      <c r="A273" s="26">
        <v>2022</v>
      </c>
      <c r="B273" s="13" t="s">
        <v>42</v>
      </c>
      <c r="C273" s="180">
        <f t="shared" si="53"/>
        <v>990</v>
      </c>
      <c r="D273" s="16">
        <v>8</v>
      </c>
      <c r="E273" s="178">
        <v>998</v>
      </c>
      <c r="F273" s="180">
        <f t="shared" si="54"/>
        <v>204</v>
      </c>
      <c r="G273" s="16">
        <v>1</v>
      </c>
      <c r="H273" s="178">
        <v>205</v>
      </c>
      <c r="I273" s="180">
        <f t="shared" si="55"/>
        <v>110</v>
      </c>
      <c r="J273" s="16">
        <v>2</v>
      </c>
      <c r="K273" s="177">
        <v>112</v>
      </c>
    </row>
    <row r="274" spans="1:11" x14ac:dyDescent="0.2">
      <c r="A274" s="26">
        <v>2022</v>
      </c>
      <c r="B274" s="13" t="s">
        <v>43</v>
      </c>
      <c r="C274" s="180">
        <f t="shared" si="53"/>
        <v>929</v>
      </c>
      <c r="D274" s="16">
        <v>9</v>
      </c>
      <c r="E274" s="178">
        <v>938</v>
      </c>
      <c r="F274" s="180">
        <f t="shared" si="54"/>
        <v>276</v>
      </c>
      <c r="G274" s="16">
        <v>4</v>
      </c>
      <c r="H274" s="178">
        <v>280</v>
      </c>
      <c r="I274" s="180">
        <f t="shared" si="55"/>
        <v>111</v>
      </c>
      <c r="J274" s="16">
        <v>4</v>
      </c>
      <c r="K274" s="177">
        <v>115</v>
      </c>
    </row>
    <row r="275" spans="1:11" ht="13.5" thickBot="1" x14ac:dyDescent="0.25">
      <c r="A275" s="114">
        <v>2022</v>
      </c>
      <c r="B275" s="28" t="s">
        <v>32</v>
      </c>
      <c r="C275" s="219">
        <f t="shared" si="53"/>
        <v>1007</v>
      </c>
      <c r="D275" s="46">
        <v>7</v>
      </c>
      <c r="E275" s="205">
        <v>1014</v>
      </c>
      <c r="F275" s="219">
        <f t="shared" si="54"/>
        <v>304</v>
      </c>
      <c r="G275" s="46">
        <v>3</v>
      </c>
      <c r="H275" s="205">
        <v>307</v>
      </c>
      <c r="I275" s="219">
        <f t="shared" si="55"/>
        <v>115</v>
      </c>
      <c r="J275" s="46">
        <v>1</v>
      </c>
      <c r="K275" s="200">
        <v>116</v>
      </c>
    </row>
    <row r="276" spans="1:11" s="162" customFormat="1" ht="13.5" thickBot="1" x14ac:dyDescent="0.25">
      <c r="A276" s="216">
        <v>2022</v>
      </c>
      <c r="B276" s="217" t="s">
        <v>31</v>
      </c>
      <c r="C276" s="217">
        <f>E276-D276</f>
        <v>12153</v>
      </c>
      <c r="D276" s="217">
        <v>59</v>
      </c>
      <c r="E276" s="217">
        <v>12212</v>
      </c>
      <c r="F276" s="217">
        <f>H276-G276</f>
        <v>2976</v>
      </c>
      <c r="G276" s="217">
        <v>34</v>
      </c>
      <c r="H276" s="217">
        <v>3010</v>
      </c>
      <c r="I276" s="217">
        <f>K276-J276</f>
        <v>1286</v>
      </c>
      <c r="J276" s="217">
        <v>7</v>
      </c>
      <c r="K276" s="218">
        <v>1293</v>
      </c>
    </row>
    <row r="277" spans="1:11" x14ac:dyDescent="0.2">
      <c r="A277" s="91">
        <v>2023</v>
      </c>
      <c r="B277" s="34" t="s">
        <v>33</v>
      </c>
      <c r="C277" s="215">
        <f t="shared" ref="C277:C288" si="56">E277-D277</f>
        <v>913</v>
      </c>
      <c r="D277" s="35">
        <v>6</v>
      </c>
      <c r="E277" s="207">
        <v>919</v>
      </c>
      <c r="F277" s="215">
        <f t="shared" ref="F277:F301" si="57">H277-G277</f>
        <v>255</v>
      </c>
      <c r="G277" s="35">
        <v>6</v>
      </c>
      <c r="H277" s="207">
        <v>261</v>
      </c>
      <c r="I277" s="215">
        <f t="shared" ref="I277:I288" si="58">K277-J277</f>
        <v>113</v>
      </c>
      <c r="J277" s="35">
        <v>0</v>
      </c>
      <c r="K277" s="208">
        <v>113</v>
      </c>
    </row>
    <row r="278" spans="1:11" x14ac:dyDescent="0.2">
      <c r="A278" s="26">
        <v>2023</v>
      </c>
      <c r="B278" s="16" t="s">
        <v>34</v>
      </c>
      <c r="C278" s="180">
        <f t="shared" si="56"/>
        <v>961</v>
      </c>
      <c r="D278" s="16">
        <v>9</v>
      </c>
      <c r="E278" s="178">
        <v>970</v>
      </c>
      <c r="F278" s="180">
        <f t="shared" si="57"/>
        <v>252</v>
      </c>
      <c r="G278" s="16">
        <v>3</v>
      </c>
      <c r="H278" s="178">
        <v>255</v>
      </c>
      <c r="I278" s="180">
        <f t="shared" si="58"/>
        <v>114</v>
      </c>
      <c r="J278" s="16">
        <v>0</v>
      </c>
      <c r="K278" s="177">
        <v>114</v>
      </c>
    </row>
    <row r="279" spans="1:11" x14ac:dyDescent="0.2">
      <c r="A279" s="26">
        <v>2023</v>
      </c>
      <c r="B279" s="13" t="s">
        <v>35</v>
      </c>
      <c r="C279" s="180">
        <f t="shared" si="56"/>
        <v>1036</v>
      </c>
      <c r="D279" s="16">
        <v>6</v>
      </c>
      <c r="E279" s="178">
        <v>1042</v>
      </c>
      <c r="F279" s="180">
        <f t="shared" si="57"/>
        <v>277</v>
      </c>
      <c r="G279" s="16">
        <v>3</v>
      </c>
      <c r="H279" s="178">
        <v>280</v>
      </c>
      <c r="I279" s="180">
        <f t="shared" si="58"/>
        <v>173</v>
      </c>
      <c r="J279" s="16">
        <v>1</v>
      </c>
      <c r="K279" s="177">
        <v>174</v>
      </c>
    </row>
    <row r="280" spans="1:11" x14ac:dyDescent="0.2">
      <c r="A280" s="26">
        <v>2023</v>
      </c>
      <c r="B280" s="13" t="s">
        <v>36</v>
      </c>
      <c r="C280" s="180">
        <f t="shared" si="56"/>
        <v>874</v>
      </c>
      <c r="D280" s="16">
        <v>4</v>
      </c>
      <c r="E280" s="178">
        <v>878</v>
      </c>
      <c r="F280" s="180">
        <f t="shared" si="57"/>
        <v>221</v>
      </c>
      <c r="G280" s="16">
        <v>2</v>
      </c>
      <c r="H280" s="178">
        <v>223</v>
      </c>
      <c r="I280" s="180">
        <f t="shared" si="58"/>
        <v>99</v>
      </c>
      <c r="J280" s="16">
        <v>0</v>
      </c>
      <c r="K280" s="177">
        <v>99</v>
      </c>
    </row>
    <row r="281" spans="1:11" x14ac:dyDescent="0.2">
      <c r="A281" s="26">
        <v>2023</v>
      </c>
      <c r="B281" s="13" t="s">
        <v>37</v>
      </c>
      <c r="C281" s="180">
        <f t="shared" si="56"/>
        <v>956</v>
      </c>
      <c r="D281" s="16">
        <v>10</v>
      </c>
      <c r="E281" s="178">
        <v>966</v>
      </c>
      <c r="F281" s="180">
        <f t="shared" si="57"/>
        <v>297</v>
      </c>
      <c r="G281" s="16">
        <v>4</v>
      </c>
      <c r="H281" s="178">
        <v>301</v>
      </c>
      <c r="I281" s="180">
        <f t="shared" si="58"/>
        <v>129</v>
      </c>
      <c r="J281" s="16">
        <v>0</v>
      </c>
      <c r="K281" s="177">
        <v>129</v>
      </c>
    </row>
    <row r="282" spans="1:11" x14ac:dyDescent="0.2">
      <c r="A282" s="26">
        <v>2023</v>
      </c>
      <c r="B282" s="13" t="s">
        <v>38</v>
      </c>
      <c r="C282" s="180">
        <f t="shared" si="56"/>
        <v>1048</v>
      </c>
      <c r="D282" s="16">
        <v>11</v>
      </c>
      <c r="E282" s="178">
        <v>1059</v>
      </c>
      <c r="F282" s="180">
        <f t="shared" si="57"/>
        <v>350</v>
      </c>
      <c r="G282" s="16">
        <v>3</v>
      </c>
      <c r="H282" s="178">
        <v>353</v>
      </c>
      <c r="I282" s="180">
        <f t="shared" si="58"/>
        <v>145</v>
      </c>
      <c r="J282" s="16">
        <v>0</v>
      </c>
      <c r="K282" s="177">
        <v>145</v>
      </c>
    </row>
    <row r="283" spans="1:11" x14ac:dyDescent="0.2">
      <c r="A283" s="26">
        <v>2023</v>
      </c>
      <c r="B283" s="13" t="s">
        <v>39</v>
      </c>
      <c r="C283" s="180">
        <f t="shared" si="56"/>
        <v>935</v>
      </c>
      <c r="D283" s="16">
        <v>5</v>
      </c>
      <c r="E283" s="178">
        <v>940</v>
      </c>
      <c r="F283" s="180">
        <f t="shared" si="57"/>
        <v>225</v>
      </c>
      <c r="G283" s="16">
        <v>1</v>
      </c>
      <c r="H283" s="178">
        <v>226</v>
      </c>
      <c r="I283" s="180">
        <f t="shared" si="58"/>
        <v>79</v>
      </c>
      <c r="J283" s="16">
        <v>0</v>
      </c>
      <c r="K283" s="177">
        <v>79</v>
      </c>
    </row>
    <row r="284" spans="1:11" x14ac:dyDescent="0.2">
      <c r="A284" s="26">
        <v>2023</v>
      </c>
      <c r="B284" s="13" t="s">
        <v>40</v>
      </c>
      <c r="C284" s="180">
        <f t="shared" si="56"/>
        <v>1027</v>
      </c>
      <c r="D284" s="16">
        <v>5</v>
      </c>
      <c r="E284" s="178">
        <v>1032</v>
      </c>
      <c r="F284" s="180">
        <f t="shared" si="57"/>
        <v>276</v>
      </c>
      <c r="G284" s="16">
        <v>2</v>
      </c>
      <c r="H284" s="178">
        <v>278</v>
      </c>
      <c r="I284" s="180">
        <f t="shared" si="58"/>
        <v>111</v>
      </c>
      <c r="J284" s="16">
        <v>1</v>
      </c>
      <c r="K284" s="177">
        <v>112</v>
      </c>
    </row>
    <row r="285" spans="1:11" x14ac:dyDescent="0.2">
      <c r="A285" s="26">
        <v>2023</v>
      </c>
      <c r="B285" s="13" t="s">
        <v>41</v>
      </c>
      <c r="C285" s="180">
        <f t="shared" si="56"/>
        <v>998</v>
      </c>
      <c r="D285" s="16">
        <v>5</v>
      </c>
      <c r="E285" s="178">
        <v>1003</v>
      </c>
      <c r="F285" s="180">
        <f t="shared" si="57"/>
        <v>284</v>
      </c>
      <c r="G285" s="16">
        <v>4</v>
      </c>
      <c r="H285" s="178">
        <v>288</v>
      </c>
      <c r="I285" s="180">
        <f t="shared" si="58"/>
        <v>112</v>
      </c>
      <c r="J285" s="16">
        <v>0</v>
      </c>
      <c r="K285" s="177">
        <v>112</v>
      </c>
    </row>
    <row r="286" spans="1:11" x14ac:dyDescent="0.2">
      <c r="A286" s="26">
        <v>2023</v>
      </c>
      <c r="B286" s="13" t="s">
        <v>42</v>
      </c>
      <c r="C286" s="180">
        <f t="shared" si="56"/>
        <v>957</v>
      </c>
      <c r="D286" s="16">
        <v>3</v>
      </c>
      <c r="E286" s="178">
        <v>960</v>
      </c>
      <c r="F286" s="180">
        <f t="shared" si="57"/>
        <v>273</v>
      </c>
      <c r="G286" s="16">
        <v>1</v>
      </c>
      <c r="H286" s="178">
        <v>274</v>
      </c>
      <c r="I286" s="180">
        <f t="shared" si="58"/>
        <v>121</v>
      </c>
      <c r="J286" s="16">
        <v>0</v>
      </c>
      <c r="K286" s="177">
        <v>121</v>
      </c>
    </row>
    <row r="287" spans="1:11" x14ac:dyDescent="0.2">
      <c r="A287" s="26">
        <v>2023</v>
      </c>
      <c r="B287" s="13" t="s">
        <v>43</v>
      </c>
      <c r="C287" s="180">
        <f t="shared" si="56"/>
        <v>945</v>
      </c>
      <c r="D287" s="16">
        <v>3</v>
      </c>
      <c r="E287" s="178">
        <v>948</v>
      </c>
      <c r="F287" s="180">
        <f t="shared" si="57"/>
        <v>297</v>
      </c>
      <c r="G287" s="16">
        <v>0</v>
      </c>
      <c r="H287" s="178">
        <v>297</v>
      </c>
      <c r="I287" s="180">
        <f t="shared" si="58"/>
        <v>140</v>
      </c>
      <c r="J287" s="16">
        <v>1</v>
      </c>
      <c r="K287" s="177">
        <v>141</v>
      </c>
    </row>
    <row r="288" spans="1:11" ht="13.5" thickBot="1" x14ac:dyDescent="0.25">
      <c r="A288" s="26">
        <v>2023</v>
      </c>
      <c r="B288" s="28" t="s">
        <v>32</v>
      </c>
      <c r="C288" s="219">
        <f t="shared" si="56"/>
        <v>928</v>
      </c>
      <c r="D288" s="46">
        <v>8</v>
      </c>
      <c r="E288" s="205">
        <v>936</v>
      </c>
      <c r="F288" s="219">
        <f t="shared" si="57"/>
        <v>316</v>
      </c>
      <c r="G288" s="46">
        <v>0</v>
      </c>
      <c r="H288" s="205">
        <v>316</v>
      </c>
      <c r="I288" s="180">
        <f t="shared" si="58"/>
        <v>133</v>
      </c>
      <c r="J288" s="46">
        <v>1</v>
      </c>
      <c r="K288" s="200">
        <v>134</v>
      </c>
    </row>
    <row r="289" spans="1:12" ht="13.5" thickBot="1" x14ac:dyDescent="0.25">
      <c r="A289" s="216">
        <v>2023</v>
      </c>
      <c r="B289" s="217" t="s">
        <v>31</v>
      </c>
      <c r="C289" s="217">
        <f>E289-D289</f>
        <v>11578</v>
      </c>
      <c r="D289" s="217">
        <f>SUM(D277:D288)</f>
        <v>75</v>
      </c>
      <c r="E289" s="217">
        <f>SUM(E277:E288)</f>
        <v>11653</v>
      </c>
      <c r="F289" s="217">
        <f t="shared" si="57"/>
        <v>3323</v>
      </c>
      <c r="G289" s="217">
        <v>28</v>
      </c>
      <c r="H289" s="217">
        <v>3351</v>
      </c>
      <c r="I289" s="217">
        <f>K289-J289</f>
        <v>1469</v>
      </c>
      <c r="J289" s="217">
        <f>SUM(J277:J288)</f>
        <v>4</v>
      </c>
      <c r="K289" s="218">
        <f>SUM(K277:K288)</f>
        <v>1473</v>
      </c>
    </row>
    <row r="290" spans="1:12" x14ac:dyDescent="0.2">
      <c r="A290" s="35">
        <v>2024</v>
      </c>
      <c r="B290" s="34" t="s">
        <v>33</v>
      </c>
      <c r="C290" s="35">
        <f>E290-D290</f>
        <v>802</v>
      </c>
      <c r="D290" s="35">
        <v>6</v>
      </c>
      <c r="E290" s="207">
        <v>808</v>
      </c>
      <c r="F290" s="35">
        <f t="shared" si="57"/>
        <v>243</v>
      </c>
      <c r="G290" s="35">
        <v>4</v>
      </c>
      <c r="H290" s="207">
        <v>247</v>
      </c>
      <c r="I290" s="35">
        <f>K290-J290</f>
        <v>116</v>
      </c>
      <c r="J290" s="35">
        <v>0</v>
      </c>
      <c r="K290" s="208">
        <v>116</v>
      </c>
    </row>
    <row r="291" spans="1:12" x14ac:dyDescent="0.2">
      <c r="A291" s="16">
        <v>2024</v>
      </c>
      <c r="B291" s="16" t="s">
        <v>34</v>
      </c>
      <c r="C291" s="16">
        <f>E291-D291</f>
        <v>906</v>
      </c>
      <c r="D291" s="16">
        <v>5</v>
      </c>
      <c r="E291" s="178">
        <v>911</v>
      </c>
      <c r="F291" s="16">
        <f t="shared" si="57"/>
        <v>244</v>
      </c>
      <c r="G291" s="16">
        <v>3</v>
      </c>
      <c r="H291" s="178">
        <v>247</v>
      </c>
      <c r="I291" s="16">
        <f>K291-J291</f>
        <v>114</v>
      </c>
      <c r="J291" s="16">
        <v>0</v>
      </c>
      <c r="K291" s="177">
        <v>114</v>
      </c>
    </row>
    <row r="292" spans="1:12" x14ac:dyDescent="0.2">
      <c r="A292" s="16">
        <v>2024</v>
      </c>
      <c r="B292" s="13" t="s">
        <v>35</v>
      </c>
      <c r="C292" s="16">
        <f t="shared" ref="C292:C301" si="59">E292-D292</f>
        <v>1030</v>
      </c>
      <c r="D292" s="16">
        <v>7</v>
      </c>
      <c r="E292" s="178">
        <v>1037</v>
      </c>
      <c r="F292" s="16">
        <f t="shared" si="57"/>
        <v>263</v>
      </c>
      <c r="G292" s="16">
        <v>1</v>
      </c>
      <c r="H292" s="178">
        <v>264</v>
      </c>
      <c r="I292" s="16">
        <f t="shared" ref="I292:I301" si="60">K292-J292</f>
        <v>95</v>
      </c>
      <c r="J292" s="16">
        <v>0</v>
      </c>
      <c r="K292" s="177">
        <v>95</v>
      </c>
    </row>
    <row r="293" spans="1:12" x14ac:dyDescent="0.2">
      <c r="A293" s="16">
        <v>2024</v>
      </c>
      <c r="B293" s="13" t="s">
        <v>36</v>
      </c>
      <c r="C293" s="16">
        <f t="shared" si="59"/>
        <v>886</v>
      </c>
      <c r="D293" s="16">
        <v>6</v>
      </c>
      <c r="E293" s="178">
        <v>892</v>
      </c>
      <c r="F293" s="16">
        <f t="shared" si="57"/>
        <v>259</v>
      </c>
      <c r="G293" s="16">
        <v>2</v>
      </c>
      <c r="H293" s="178">
        <v>261</v>
      </c>
      <c r="I293" s="16">
        <f t="shared" si="60"/>
        <v>90</v>
      </c>
      <c r="J293" s="16">
        <v>0</v>
      </c>
      <c r="K293" s="177">
        <v>90</v>
      </c>
    </row>
    <row r="294" spans="1:12" x14ac:dyDescent="0.2">
      <c r="A294" s="16">
        <v>2024</v>
      </c>
      <c r="B294" s="13" t="s">
        <v>37</v>
      </c>
      <c r="C294" s="16">
        <f t="shared" si="59"/>
        <v>881</v>
      </c>
      <c r="D294" s="16">
        <v>8</v>
      </c>
      <c r="E294" s="178">
        <v>889</v>
      </c>
      <c r="F294" s="16">
        <f t="shared" si="57"/>
        <v>244</v>
      </c>
      <c r="G294" s="16">
        <v>2</v>
      </c>
      <c r="H294" s="178">
        <v>246</v>
      </c>
      <c r="I294" s="16">
        <f t="shared" si="60"/>
        <v>102</v>
      </c>
      <c r="J294" s="16">
        <v>0</v>
      </c>
      <c r="K294" s="177">
        <v>102</v>
      </c>
    </row>
    <row r="295" spans="1:12" x14ac:dyDescent="0.2">
      <c r="A295" s="16">
        <v>2024</v>
      </c>
      <c r="B295" s="13" t="s">
        <v>38</v>
      </c>
      <c r="C295" s="16">
        <f t="shared" si="59"/>
        <v>955</v>
      </c>
      <c r="D295" s="16">
        <v>13</v>
      </c>
      <c r="E295" s="178">
        <v>968</v>
      </c>
      <c r="F295" s="16">
        <f t="shared" si="57"/>
        <v>308</v>
      </c>
      <c r="G295" s="16">
        <v>4</v>
      </c>
      <c r="H295" s="178">
        <v>312</v>
      </c>
      <c r="I295" s="16">
        <f t="shared" si="60"/>
        <v>89</v>
      </c>
      <c r="J295" s="16">
        <v>0</v>
      </c>
      <c r="K295" s="177">
        <v>89</v>
      </c>
    </row>
    <row r="296" spans="1:12" x14ac:dyDescent="0.2">
      <c r="A296" s="16">
        <v>2024</v>
      </c>
      <c r="B296" s="13" t="s">
        <v>39</v>
      </c>
      <c r="C296" s="16">
        <f t="shared" si="59"/>
        <v>837</v>
      </c>
      <c r="D296" s="16">
        <v>4</v>
      </c>
      <c r="E296" s="178">
        <v>841</v>
      </c>
      <c r="F296" s="16">
        <f t="shared" si="57"/>
        <v>239</v>
      </c>
      <c r="G296" s="16">
        <v>1</v>
      </c>
      <c r="H296" s="178">
        <v>240</v>
      </c>
      <c r="I296" s="16">
        <f t="shared" si="60"/>
        <v>91</v>
      </c>
      <c r="J296" s="16">
        <v>0</v>
      </c>
      <c r="K296" s="232">
        <v>91</v>
      </c>
      <c r="L296" s="1"/>
    </row>
    <row r="297" spans="1:12" x14ac:dyDescent="0.2">
      <c r="A297" s="16">
        <v>2024</v>
      </c>
      <c r="B297" s="13" t="s">
        <v>40</v>
      </c>
      <c r="C297" s="16">
        <f t="shared" si="59"/>
        <v>743</v>
      </c>
      <c r="D297" s="16">
        <v>3</v>
      </c>
      <c r="E297" s="178">
        <v>746</v>
      </c>
      <c r="F297" s="16">
        <f t="shared" si="57"/>
        <v>253</v>
      </c>
      <c r="G297" s="16">
        <v>1</v>
      </c>
      <c r="H297" s="178">
        <v>254</v>
      </c>
      <c r="I297" s="16">
        <f t="shared" si="60"/>
        <v>103</v>
      </c>
      <c r="J297" s="16">
        <v>0</v>
      </c>
      <c r="K297" s="232">
        <v>103</v>
      </c>
      <c r="L297" s="1"/>
    </row>
    <row r="298" spans="1:12" x14ac:dyDescent="0.2">
      <c r="A298" s="16">
        <v>2024</v>
      </c>
      <c r="B298" s="13" t="s">
        <v>41</v>
      </c>
      <c r="C298" s="16">
        <f t="shared" si="59"/>
        <v>731</v>
      </c>
      <c r="D298" s="16">
        <v>9</v>
      </c>
      <c r="E298" s="178">
        <v>740</v>
      </c>
      <c r="F298" s="16">
        <f t="shared" si="57"/>
        <v>230</v>
      </c>
      <c r="G298" s="16">
        <v>1</v>
      </c>
      <c r="H298" s="178">
        <v>231</v>
      </c>
      <c r="I298" s="16">
        <f t="shared" si="60"/>
        <v>96</v>
      </c>
      <c r="J298" s="16">
        <v>0</v>
      </c>
      <c r="K298" s="232">
        <v>96</v>
      </c>
      <c r="L298" s="1"/>
    </row>
    <row r="299" spans="1:12" x14ac:dyDescent="0.2">
      <c r="A299" s="16">
        <v>2024</v>
      </c>
      <c r="B299" s="13" t="s">
        <v>42</v>
      </c>
      <c r="C299" s="16">
        <f t="shared" si="59"/>
        <v>735</v>
      </c>
      <c r="D299" s="16">
        <v>4</v>
      </c>
      <c r="E299" s="178">
        <v>739</v>
      </c>
      <c r="F299" s="16">
        <f t="shared" si="57"/>
        <v>204</v>
      </c>
      <c r="G299" s="16">
        <v>4</v>
      </c>
      <c r="H299" s="178">
        <v>208</v>
      </c>
      <c r="I299" s="16">
        <f t="shared" si="60"/>
        <v>74</v>
      </c>
      <c r="J299" s="16">
        <v>0</v>
      </c>
      <c r="K299" s="232">
        <v>74</v>
      </c>
      <c r="L299" s="1"/>
    </row>
    <row r="300" spans="1:12" x14ac:dyDescent="0.2">
      <c r="A300" s="16">
        <v>2024</v>
      </c>
      <c r="B300" s="13" t="s">
        <v>43</v>
      </c>
      <c r="C300" s="180">
        <f t="shared" si="59"/>
        <v>626</v>
      </c>
      <c r="D300" s="16">
        <v>3</v>
      </c>
      <c r="E300" s="178">
        <v>629</v>
      </c>
      <c r="F300" s="180">
        <f t="shared" si="57"/>
        <v>228</v>
      </c>
      <c r="G300" s="16">
        <v>3</v>
      </c>
      <c r="H300" s="178">
        <v>231</v>
      </c>
      <c r="I300" s="180">
        <f t="shared" si="60"/>
        <v>69</v>
      </c>
      <c r="J300" s="16">
        <v>0</v>
      </c>
      <c r="K300" s="232">
        <v>69</v>
      </c>
      <c r="L300" s="1"/>
    </row>
    <row r="301" spans="1:12" ht="13.5" thickBot="1" x14ac:dyDescent="0.25">
      <c r="A301" s="46">
        <v>2024</v>
      </c>
      <c r="B301" s="28" t="s">
        <v>32</v>
      </c>
      <c r="C301" s="219">
        <f t="shared" si="59"/>
        <v>828</v>
      </c>
      <c r="D301" s="46">
        <v>8</v>
      </c>
      <c r="E301" s="205">
        <v>836</v>
      </c>
      <c r="F301" s="219">
        <f t="shared" si="57"/>
        <v>372</v>
      </c>
      <c r="G301" s="46">
        <v>2</v>
      </c>
      <c r="H301" s="205">
        <v>374</v>
      </c>
      <c r="I301" s="219">
        <f t="shared" si="60"/>
        <v>127</v>
      </c>
      <c r="J301" s="46">
        <v>0</v>
      </c>
      <c r="K301" s="233">
        <v>127</v>
      </c>
      <c r="L301" s="1"/>
    </row>
    <row r="302" spans="1:12" ht="13.5" thickBot="1" x14ac:dyDescent="0.25">
      <c r="A302" s="216">
        <v>2024</v>
      </c>
      <c r="B302" s="217" t="s">
        <v>31</v>
      </c>
      <c r="C302" s="217">
        <f>E302-D302</f>
        <v>9970</v>
      </c>
      <c r="D302" s="217">
        <v>75</v>
      </c>
      <c r="E302" s="217">
        <v>10045</v>
      </c>
      <c r="F302" s="217">
        <f>H302-G302</f>
        <v>3097</v>
      </c>
      <c r="G302" s="217">
        <f t="shared" ref="G302:J302" si="61">SUM(G290:G301)</f>
        <v>28</v>
      </c>
      <c r="H302" s="217">
        <v>3125</v>
      </c>
      <c r="I302" s="217">
        <v>1169</v>
      </c>
      <c r="J302" s="217">
        <f t="shared" si="61"/>
        <v>0</v>
      </c>
      <c r="K302" s="218">
        <v>1169</v>
      </c>
    </row>
    <row r="303" spans="1:12" x14ac:dyDescent="0.2">
      <c r="A303" s="35">
        <v>2025</v>
      </c>
      <c r="B303" s="34" t="s">
        <v>33</v>
      </c>
      <c r="C303" s="35">
        <f>E303-D303</f>
        <v>700</v>
      </c>
      <c r="D303" s="35">
        <v>4</v>
      </c>
      <c r="E303" s="207">
        <v>704</v>
      </c>
      <c r="F303" s="35">
        <f>H303-G303</f>
        <v>239</v>
      </c>
      <c r="G303" s="35">
        <v>1</v>
      </c>
      <c r="H303" s="207">
        <v>240</v>
      </c>
      <c r="I303" s="35">
        <f>K303-J303</f>
        <v>77</v>
      </c>
      <c r="J303" s="35">
        <v>0</v>
      </c>
      <c r="K303" s="234">
        <v>77</v>
      </c>
      <c r="L303" s="1"/>
    </row>
    <row r="304" spans="1:12" x14ac:dyDescent="0.2">
      <c r="A304" s="16">
        <v>2025</v>
      </c>
      <c r="B304" s="16" t="s">
        <v>34</v>
      </c>
      <c r="C304" s="16">
        <f t="shared" ref="C304:C313" si="62">E304-D304</f>
        <v>639</v>
      </c>
      <c r="D304" s="16">
        <v>7</v>
      </c>
      <c r="E304" s="178">
        <v>646</v>
      </c>
      <c r="F304" s="16">
        <f t="shared" ref="F304:F312" si="63">H304-G304</f>
        <v>201</v>
      </c>
      <c r="G304" s="16">
        <v>0</v>
      </c>
      <c r="H304" s="178">
        <v>201</v>
      </c>
      <c r="I304" s="16">
        <f t="shared" ref="I304:I313" si="64">K304-J304</f>
        <v>62</v>
      </c>
      <c r="J304" s="16">
        <v>0</v>
      </c>
      <c r="K304" s="232">
        <v>62</v>
      </c>
      <c r="L304" s="1"/>
    </row>
    <row r="305" spans="1:12" x14ac:dyDescent="0.2">
      <c r="A305" s="16">
        <v>2025</v>
      </c>
      <c r="B305" s="13" t="s">
        <v>35</v>
      </c>
      <c r="C305" s="16">
        <f t="shared" si="62"/>
        <v>670</v>
      </c>
      <c r="D305" s="16">
        <v>4</v>
      </c>
      <c r="E305" s="178">
        <v>674</v>
      </c>
      <c r="F305" s="16">
        <f t="shared" si="63"/>
        <v>223</v>
      </c>
      <c r="G305" s="16">
        <v>5</v>
      </c>
      <c r="H305" s="178">
        <v>228</v>
      </c>
      <c r="I305" s="16">
        <f t="shared" si="64"/>
        <v>96</v>
      </c>
      <c r="J305" s="16">
        <v>0</v>
      </c>
      <c r="K305" s="232">
        <v>96</v>
      </c>
      <c r="L305" s="1"/>
    </row>
    <row r="306" spans="1:12" x14ac:dyDescent="0.2">
      <c r="A306" s="16">
        <v>2025</v>
      </c>
      <c r="B306" s="13" t="s">
        <v>36</v>
      </c>
      <c r="C306" s="16">
        <f t="shared" si="62"/>
        <v>689</v>
      </c>
      <c r="D306" s="16">
        <v>7</v>
      </c>
      <c r="E306" s="178">
        <v>696</v>
      </c>
      <c r="F306" s="16">
        <f t="shared" si="63"/>
        <v>229</v>
      </c>
      <c r="G306" s="16">
        <v>2</v>
      </c>
      <c r="H306" s="178">
        <v>231</v>
      </c>
      <c r="I306" s="16">
        <f t="shared" si="64"/>
        <v>86</v>
      </c>
      <c r="J306" s="16">
        <v>0</v>
      </c>
      <c r="K306" s="232">
        <v>86</v>
      </c>
      <c r="L306" s="1"/>
    </row>
    <row r="307" spans="1:12" x14ac:dyDescent="0.2">
      <c r="A307" s="16">
        <v>2025</v>
      </c>
      <c r="B307" s="13" t="s">
        <v>37</v>
      </c>
      <c r="C307" s="16">
        <f t="shared" si="62"/>
        <v>741</v>
      </c>
      <c r="D307" s="16">
        <v>6</v>
      </c>
      <c r="E307" s="178">
        <v>747</v>
      </c>
      <c r="F307" s="16">
        <f t="shared" si="63"/>
        <v>272</v>
      </c>
      <c r="G307" s="16">
        <v>0</v>
      </c>
      <c r="H307" s="178">
        <v>272</v>
      </c>
      <c r="I307" s="16">
        <f t="shared" si="64"/>
        <v>89</v>
      </c>
      <c r="J307" s="16">
        <v>0</v>
      </c>
      <c r="K307" s="232">
        <v>89</v>
      </c>
      <c r="L307" s="1"/>
    </row>
    <row r="308" spans="1:12" x14ac:dyDescent="0.2">
      <c r="A308" s="16">
        <v>2025</v>
      </c>
      <c r="B308" s="13" t="s">
        <v>38</v>
      </c>
      <c r="C308" s="16">
        <f t="shared" si="62"/>
        <v>701</v>
      </c>
      <c r="D308" s="16">
        <v>7</v>
      </c>
      <c r="E308" s="178">
        <v>708</v>
      </c>
      <c r="F308" s="16">
        <f t="shared" si="63"/>
        <v>233</v>
      </c>
      <c r="G308" s="16">
        <v>3</v>
      </c>
      <c r="H308" s="178">
        <v>236</v>
      </c>
      <c r="I308" s="16">
        <f t="shared" si="64"/>
        <v>73</v>
      </c>
      <c r="J308" s="16">
        <v>0</v>
      </c>
      <c r="K308" s="232">
        <v>73</v>
      </c>
      <c r="L308" s="1"/>
    </row>
    <row r="309" spans="1:12" x14ac:dyDescent="0.2">
      <c r="A309" s="16">
        <v>2025</v>
      </c>
      <c r="B309" s="13" t="s">
        <v>39</v>
      </c>
      <c r="C309" s="16">
        <f t="shared" si="62"/>
        <v>631</v>
      </c>
      <c r="D309" s="16">
        <v>5</v>
      </c>
      <c r="E309" s="178">
        <v>636</v>
      </c>
      <c r="F309" s="16">
        <f t="shared" si="63"/>
        <v>215</v>
      </c>
      <c r="G309" s="16">
        <v>2</v>
      </c>
      <c r="H309" s="178">
        <v>217</v>
      </c>
      <c r="I309" s="16">
        <f t="shared" si="64"/>
        <v>77</v>
      </c>
      <c r="J309" s="16">
        <v>0</v>
      </c>
      <c r="K309" s="232">
        <v>77</v>
      </c>
      <c r="L309" s="1"/>
    </row>
    <row r="310" spans="1:12" x14ac:dyDescent="0.2">
      <c r="A310" s="16">
        <v>2025</v>
      </c>
      <c r="B310" s="13" t="s">
        <v>40</v>
      </c>
      <c r="C310" s="16">
        <f t="shared" si="62"/>
        <v>585</v>
      </c>
      <c r="D310" s="16">
        <v>6</v>
      </c>
      <c r="E310" s="178">
        <v>591</v>
      </c>
      <c r="F310" s="16">
        <f t="shared" si="63"/>
        <v>191</v>
      </c>
      <c r="G310" s="16">
        <v>2</v>
      </c>
      <c r="H310" s="178">
        <v>193</v>
      </c>
      <c r="I310" s="16">
        <f t="shared" si="64"/>
        <v>65</v>
      </c>
      <c r="J310" s="16">
        <v>0</v>
      </c>
      <c r="K310" s="232">
        <v>65</v>
      </c>
      <c r="L310" s="1"/>
    </row>
    <row r="311" spans="1:12" x14ac:dyDescent="0.2">
      <c r="A311" s="16">
        <v>2025</v>
      </c>
      <c r="B311" s="13" t="s">
        <v>41</v>
      </c>
      <c r="C311" s="16">
        <f t="shared" si="62"/>
        <v>696</v>
      </c>
      <c r="D311" s="16">
        <v>4</v>
      </c>
      <c r="E311" s="178">
        <v>700</v>
      </c>
      <c r="F311" s="16">
        <f t="shared" si="63"/>
        <v>251</v>
      </c>
      <c r="G311" s="16">
        <v>1</v>
      </c>
      <c r="H311" s="178">
        <v>252</v>
      </c>
      <c r="I311" s="16">
        <f t="shared" si="64"/>
        <v>57</v>
      </c>
      <c r="J311" s="16">
        <v>0</v>
      </c>
      <c r="K311" s="232">
        <v>57</v>
      </c>
      <c r="L311" s="1"/>
    </row>
    <row r="312" spans="1:12" ht="13.5" thickBot="1" x14ac:dyDescent="0.25">
      <c r="A312" s="46">
        <v>2025</v>
      </c>
      <c r="B312" s="28" t="s">
        <v>42</v>
      </c>
      <c r="C312" s="46">
        <f t="shared" si="62"/>
        <v>593</v>
      </c>
      <c r="D312" s="46">
        <v>9</v>
      </c>
      <c r="E312" s="205">
        <v>602</v>
      </c>
      <c r="F312" s="46">
        <f t="shared" si="63"/>
        <v>200</v>
      </c>
      <c r="G312" s="46">
        <v>5</v>
      </c>
      <c r="H312" s="205">
        <v>205</v>
      </c>
      <c r="I312" s="46">
        <f t="shared" si="64"/>
        <v>84</v>
      </c>
      <c r="J312" s="46">
        <v>0</v>
      </c>
      <c r="K312" s="233">
        <v>84</v>
      </c>
      <c r="L312" s="1"/>
    </row>
    <row r="313" spans="1:12" ht="13.5" thickBot="1" x14ac:dyDescent="0.25">
      <c r="A313" s="216">
        <v>2025</v>
      </c>
      <c r="B313" s="217" t="s">
        <v>31</v>
      </c>
      <c r="C313" s="217">
        <f t="shared" si="62"/>
        <v>6648</v>
      </c>
      <c r="D313" s="217">
        <v>60</v>
      </c>
      <c r="E313" s="217">
        <v>6708</v>
      </c>
      <c r="F313" s="217">
        <f>H313-G313</f>
        <v>2257</v>
      </c>
      <c r="G313" s="217">
        <f>SUM(G303:G312)</f>
        <v>21</v>
      </c>
      <c r="H313" s="217">
        <v>2278</v>
      </c>
      <c r="I313" s="217">
        <f t="shared" si="64"/>
        <v>759</v>
      </c>
      <c r="J313" s="217">
        <v>0</v>
      </c>
      <c r="K313" s="218">
        <v>759</v>
      </c>
    </row>
    <row r="314" spans="1:12" x14ac:dyDescent="0.2">
      <c r="B314" s="221"/>
    </row>
    <row r="315" spans="1:12" x14ac:dyDescent="0.2">
      <c r="B315" s="221"/>
    </row>
    <row r="316" spans="1:12" x14ac:dyDescent="0.2">
      <c r="A316" s="228" t="s">
        <v>49</v>
      </c>
      <c r="B316" s="228"/>
      <c r="C316" s="228"/>
      <c r="D316" s="228"/>
      <c r="E316" s="228"/>
      <c r="F316" s="228"/>
      <c r="G316" s="228"/>
      <c r="H316" s="228"/>
      <c r="I316" s="228"/>
      <c r="J316" s="228"/>
      <c r="K316" s="228"/>
    </row>
    <row r="317" spans="1:12" x14ac:dyDescent="0.2">
      <c r="A317" s="228"/>
      <c r="B317" s="228"/>
      <c r="C317" s="228"/>
      <c r="D317" s="228"/>
      <c r="E317" s="228"/>
      <c r="F317" s="228"/>
      <c r="G317" s="228"/>
      <c r="H317" s="228"/>
      <c r="I317" s="228"/>
      <c r="J317" s="228"/>
      <c r="K317" s="228"/>
    </row>
  </sheetData>
  <mergeCells count="4">
    <mergeCell ref="C1:E1"/>
    <mergeCell ref="F1:H1"/>
    <mergeCell ref="I1:K1"/>
    <mergeCell ref="A316:K31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185"/>
  <sheetViews>
    <sheetView workbookViewId="0">
      <pane ySplit="1" topLeftCell="A68" activePane="bottomLeft" state="frozen"/>
      <selection pane="bottomLeft" activeCell="D181" sqref="D181"/>
    </sheetView>
  </sheetViews>
  <sheetFormatPr defaultRowHeight="12.75" x14ac:dyDescent="0.2"/>
  <cols>
    <col min="3" max="3" width="16.85546875" customWidth="1"/>
    <col min="5" max="5" width="11" customWidth="1"/>
  </cols>
  <sheetData>
    <row r="1" spans="1:5" ht="43.5" customHeight="1" thickBot="1" x14ac:dyDescent="0.25">
      <c r="A1" s="2" t="s">
        <v>1</v>
      </c>
      <c r="B1" s="3" t="s">
        <v>2</v>
      </c>
      <c r="C1" s="60" t="s">
        <v>18</v>
      </c>
      <c r="D1" s="61" t="s">
        <v>19</v>
      </c>
      <c r="E1" s="62" t="s">
        <v>20</v>
      </c>
    </row>
    <row r="2" spans="1:5" x14ac:dyDescent="0.2">
      <c r="A2" s="1">
        <v>2001</v>
      </c>
      <c r="B2" s="96" t="s">
        <v>5</v>
      </c>
      <c r="C2" s="53">
        <f>'нові випадки'!C3</f>
        <v>619</v>
      </c>
      <c r="D2" s="46">
        <v>398</v>
      </c>
      <c r="E2" s="47">
        <f>D2/C2</f>
        <v>0.64297253634894991</v>
      </c>
    </row>
    <row r="3" spans="1:5" ht="13.5" thickBot="1" x14ac:dyDescent="0.25">
      <c r="A3" s="105">
        <v>2001</v>
      </c>
      <c r="B3" s="101" t="s">
        <v>24</v>
      </c>
      <c r="C3" s="102" t="e">
        <f>SUM(#REF!)</f>
        <v>#REF!</v>
      </c>
      <c r="D3" s="102" t="e">
        <f>SUM(#REF!)</f>
        <v>#REF!</v>
      </c>
      <c r="E3" s="106" t="e">
        <f t="shared" ref="E3:E41" si="0">D3/C3</f>
        <v>#REF!</v>
      </c>
    </row>
    <row r="4" spans="1:5" x14ac:dyDescent="0.2">
      <c r="A4" s="94">
        <v>2002</v>
      </c>
      <c r="B4" s="59" t="s">
        <v>6</v>
      </c>
      <c r="C4" s="55">
        <f>'нові випадки'!C4</f>
        <v>517</v>
      </c>
      <c r="D4" s="35">
        <v>318</v>
      </c>
      <c r="E4" s="95">
        <f>D4/C4</f>
        <v>0.61508704061895547</v>
      </c>
    </row>
    <row r="5" spans="1:5" x14ac:dyDescent="0.2">
      <c r="A5" s="48">
        <v>2002</v>
      </c>
      <c r="B5" s="56" t="s">
        <v>7</v>
      </c>
      <c r="C5" s="52">
        <f>'нові випадки'!C5</f>
        <v>579</v>
      </c>
      <c r="D5" s="16">
        <v>386</v>
      </c>
      <c r="E5" s="42">
        <f t="shared" si="0"/>
        <v>0.66666666666666663</v>
      </c>
    </row>
    <row r="6" spans="1:5" x14ac:dyDescent="0.2">
      <c r="A6" s="48">
        <v>2002</v>
      </c>
      <c r="B6" s="56" t="s">
        <v>8</v>
      </c>
      <c r="C6" s="52">
        <f>'нові випадки'!C6</f>
        <v>696</v>
      </c>
      <c r="D6" s="16">
        <v>424</v>
      </c>
      <c r="E6" s="42">
        <f t="shared" si="0"/>
        <v>0.60919540229885061</v>
      </c>
    </row>
    <row r="7" spans="1:5" x14ac:dyDescent="0.2">
      <c r="A7" s="48">
        <v>2002</v>
      </c>
      <c r="B7" s="56" t="s">
        <v>9</v>
      </c>
      <c r="C7" s="52">
        <f>'нові випадки'!C7</f>
        <v>639</v>
      </c>
      <c r="D7" s="16">
        <v>383</v>
      </c>
      <c r="E7" s="42">
        <f t="shared" si="0"/>
        <v>0.59937402190923317</v>
      </c>
    </row>
    <row r="8" spans="1:5" x14ac:dyDescent="0.2">
      <c r="A8" s="48">
        <v>2002</v>
      </c>
      <c r="B8" s="56" t="s">
        <v>10</v>
      </c>
      <c r="C8" s="52">
        <f>'нові випадки'!C8</f>
        <v>641</v>
      </c>
      <c r="D8" s="16">
        <v>445</v>
      </c>
      <c r="E8" s="42">
        <f t="shared" si="0"/>
        <v>0.69422776911076445</v>
      </c>
    </row>
    <row r="9" spans="1:5" x14ac:dyDescent="0.2">
      <c r="A9" s="48">
        <v>2002</v>
      </c>
      <c r="B9" s="56" t="s">
        <v>11</v>
      </c>
      <c r="C9" s="52">
        <f>'нові випадки'!C9</f>
        <v>662</v>
      </c>
      <c r="D9" s="16">
        <v>429</v>
      </c>
      <c r="E9" s="42">
        <f t="shared" si="0"/>
        <v>0.64803625377643503</v>
      </c>
    </row>
    <row r="10" spans="1:5" x14ac:dyDescent="0.2">
      <c r="A10" s="48">
        <v>2002</v>
      </c>
      <c r="B10" s="56" t="s">
        <v>12</v>
      </c>
      <c r="C10" s="52">
        <f>'нові випадки'!C10</f>
        <v>448</v>
      </c>
      <c r="D10" s="16">
        <v>265</v>
      </c>
      <c r="E10" s="42">
        <f t="shared" si="0"/>
        <v>0.5915178571428571</v>
      </c>
    </row>
    <row r="11" spans="1:5" x14ac:dyDescent="0.2">
      <c r="A11" s="48">
        <v>2002</v>
      </c>
      <c r="B11" s="56" t="s">
        <v>13</v>
      </c>
      <c r="C11" s="52">
        <f>'нові випадки'!C11</f>
        <v>545</v>
      </c>
      <c r="D11" s="16">
        <v>332</v>
      </c>
      <c r="E11" s="42">
        <f t="shared" si="0"/>
        <v>0.60917431192660554</v>
      </c>
    </row>
    <row r="12" spans="1:5" x14ac:dyDescent="0.2">
      <c r="A12" s="48">
        <v>2002</v>
      </c>
      <c r="B12" s="56" t="s">
        <v>14</v>
      </c>
      <c r="C12" s="52">
        <f>'нові випадки'!C12</f>
        <v>563</v>
      </c>
      <c r="D12" s="16">
        <v>352</v>
      </c>
      <c r="E12" s="42">
        <f t="shared" si="0"/>
        <v>0.62522202486678513</v>
      </c>
    </row>
    <row r="13" spans="1:5" x14ac:dyDescent="0.2">
      <c r="A13" s="48">
        <v>2002</v>
      </c>
      <c r="B13" s="56" t="s">
        <v>15</v>
      </c>
      <c r="C13" s="52">
        <f>'нові випадки'!C13</f>
        <v>650</v>
      </c>
      <c r="D13" s="16">
        <v>396</v>
      </c>
      <c r="E13" s="42">
        <f t="shared" si="0"/>
        <v>0.60923076923076924</v>
      </c>
    </row>
    <row r="14" spans="1:5" x14ac:dyDescent="0.2">
      <c r="A14" s="48">
        <v>2002</v>
      </c>
      <c r="B14" s="56" t="s">
        <v>16</v>
      </c>
      <c r="C14" s="52">
        <f>'нові випадки'!C14</f>
        <v>587</v>
      </c>
      <c r="D14" s="16">
        <v>336</v>
      </c>
      <c r="E14" s="42">
        <f t="shared" si="0"/>
        <v>0.57240204429301533</v>
      </c>
    </row>
    <row r="15" spans="1:5" x14ac:dyDescent="0.2">
      <c r="A15" s="49">
        <v>2002</v>
      </c>
      <c r="B15" s="57" t="s">
        <v>5</v>
      </c>
      <c r="C15" s="53">
        <f>'нові випадки'!C15</f>
        <v>850</v>
      </c>
      <c r="D15" s="46">
        <v>521</v>
      </c>
      <c r="E15" s="47">
        <f t="shared" si="0"/>
        <v>0.61294117647058821</v>
      </c>
    </row>
    <row r="16" spans="1:5" ht="13.5" thickBot="1" x14ac:dyDescent="0.25">
      <c r="A16" s="105">
        <v>2002</v>
      </c>
      <c r="B16" s="101" t="s">
        <v>4</v>
      </c>
      <c r="C16" s="102">
        <f>SUM(C4:C15)</f>
        <v>7377</v>
      </c>
      <c r="D16" s="102">
        <f>SUM(D4:D15)</f>
        <v>4587</v>
      </c>
      <c r="E16" s="106">
        <f t="shared" si="0"/>
        <v>0.62179747864985768</v>
      </c>
    </row>
    <row r="17" spans="1:5" x14ac:dyDescent="0.2">
      <c r="A17" s="50">
        <v>2003</v>
      </c>
      <c r="B17" s="58" t="s">
        <v>6</v>
      </c>
      <c r="C17" s="54">
        <f>'нові випадки'!C17</f>
        <v>520</v>
      </c>
      <c r="D17" s="39">
        <v>310</v>
      </c>
      <c r="E17" s="43">
        <f t="shared" si="0"/>
        <v>0.59615384615384615</v>
      </c>
    </row>
    <row r="18" spans="1:5" x14ac:dyDescent="0.2">
      <c r="A18" s="51">
        <v>2003</v>
      </c>
      <c r="B18" s="56" t="s">
        <v>7</v>
      </c>
      <c r="C18" s="52">
        <f>'нові випадки'!C18</f>
        <v>665</v>
      </c>
      <c r="D18" s="16">
        <v>401</v>
      </c>
      <c r="E18" s="44">
        <f t="shared" si="0"/>
        <v>0.60300751879699244</v>
      </c>
    </row>
    <row r="19" spans="1:5" x14ac:dyDescent="0.2">
      <c r="A19" s="51">
        <v>2003</v>
      </c>
      <c r="B19" s="56" t="s">
        <v>8</v>
      </c>
      <c r="C19" s="52">
        <f>'нові випадки'!C19</f>
        <v>691</v>
      </c>
      <c r="D19" s="16">
        <v>430</v>
      </c>
      <c r="E19" s="44">
        <f t="shared" si="0"/>
        <v>0.62228654124457305</v>
      </c>
    </row>
    <row r="20" spans="1:5" x14ac:dyDescent="0.2">
      <c r="A20" s="51">
        <v>2003</v>
      </c>
      <c r="B20" s="56" t="s">
        <v>9</v>
      </c>
      <c r="C20" s="52">
        <f>'нові випадки'!C20</f>
        <v>705</v>
      </c>
      <c r="D20" s="16">
        <v>405</v>
      </c>
      <c r="E20" s="44">
        <f t="shared" si="0"/>
        <v>0.57446808510638303</v>
      </c>
    </row>
    <row r="21" spans="1:5" x14ac:dyDescent="0.2">
      <c r="A21" s="51">
        <v>2003</v>
      </c>
      <c r="B21" s="56" t="s">
        <v>10</v>
      </c>
      <c r="C21" s="52">
        <f>'нові випадки'!C21</f>
        <v>700</v>
      </c>
      <c r="D21" s="16">
        <v>422</v>
      </c>
      <c r="E21" s="44">
        <f t="shared" si="0"/>
        <v>0.60285714285714287</v>
      </c>
    </row>
    <row r="22" spans="1:5" x14ac:dyDescent="0.2">
      <c r="A22" s="51">
        <v>2003</v>
      </c>
      <c r="B22" s="56" t="s">
        <v>11</v>
      </c>
      <c r="C22" s="52">
        <f>'нові випадки'!C22</f>
        <v>612</v>
      </c>
      <c r="D22" s="16">
        <v>350</v>
      </c>
      <c r="E22" s="44">
        <f t="shared" si="0"/>
        <v>0.57189542483660127</v>
      </c>
    </row>
    <row r="23" spans="1:5" x14ac:dyDescent="0.2">
      <c r="A23" s="51">
        <v>2003</v>
      </c>
      <c r="B23" s="56" t="s">
        <v>12</v>
      </c>
      <c r="C23" s="52">
        <f>'нові випадки'!C23</f>
        <v>499</v>
      </c>
      <c r="D23" s="16">
        <v>273</v>
      </c>
      <c r="E23" s="44">
        <f t="shared" si="0"/>
        <v>0.5470941883767535</v>
      </c>
    </row>
    <row r="24" spans="1:5" x14ac:dyDescent="0.2">
      <c r="A24" s="51">
        <v>2003</v>
      </c>
      <c r="B24" s="56" t="s">
        <v>13</v>
      </c>
      <c r="C24" s="52">
        <f>'нові випадки'!C24</f>
        <v>575</v>
      </c>
      <c r="D24" s="16">
        <v>331</v>
      </c>
      <c r="E24" s="44">
        <f t="shared" si="0"/>
        <v>0.57565217391304346</v>
      </c>
    </row>
    <row r="25" spans="1:5" x14ac:dyDescent="0.2">
      <c r="A25" s="51">
        <v>2003</v>
      </c>
      <c r="B25" s="56" t="s">
        <v>14</v>
      </c>
      <c r="C25" s="52">
        <f>'нові випадки'!C25</f>
        <v>692</v>
      </c>
      <c r="D25" s="16">
        <v>396</v>
      </c>
      <c r="E25" s="44">
        <f t="shared" si="0"/>
        <v>0.5722543352601156</v>
      </c>
    </row>
    <row r="26" spans="1:5" x14ac:dyDescent="0.2">
      <c r="A26" s="51">
        <v>2003</v>
      </c>
      <c r="B26" s="56" t="s">
        <v>15</v>
      </c>
      <c r="C26" s="52">
        <f>'нові випадки'!C26</f>
        <v>789</v>
      </c>
      <c r="D26" s="16">
        <v>468</v>
      </c>
      <c r="E26" s="44">
        <f t="shared" si="0"/>
        <v>0.59315589353612164</v>
      </c>
    </row>
    <row r="27" spans="1:5" x14ac:dyDescent="0.2">
      <c r="A27" s="51">
        <v>2003</v>
      </c>
      <c r="B27" s="56" t="s">
        <v>16</v>
      </c>
      <c r="C27" s="52">
        <f>'нові випадки'!C27</f>
        <v>809</v>
      </c>
      <c r="D27" s="16">
        <v>503</v>
      </c>
      <c r="E27" s="44">
        <f t="shared" si="0"/>
        <v>0.6217552533992583</v>
      </c>
    </row>
    <row r="28" spans="1:5" x14ac:dyDescent="0.2">
      <c r="A28" s="92">
        <v>2003</v>
      </c>
      <c r="B28" s="57" t="s">
        <v>5</v>
      </c>
      <c r="C28" s="53">
        <f>'нові випадки'!C28</f>
        <v>909</v>
      </c>
      <c r="D28" s="46">
        <v>526</v>
      </c>
      <c r="E28" s="93">
        <f>D28/C28</f>
        <v>0.57865786578657863</v>
      </c>
    </row>
    <row r="29" spans="1:5" ht="13.5" thickBot="1" x14ac:dyDescent="0.25">
      <c r="A29" s="100">
        <v>2003</v>
      </c>
      <c r="B29" s="101" t="s">
        <v>4</v>
      </c>
      <c r="C29" s="102">
        <f>SUM(C17:C28)</f>
        <v>8166</v>
      </c>
      <c r="D29" s="102">
        <f>SUM(D17:D28)</f>
        <v>4815</v>
      </c>
      <c r="E29" s="104">
        <f t="shared" si="0"/>
        <v>0.58963997060984574</v>
      </c>
    </row>
    <row r="30" spans="1:5" x14ac:dyDescent="0.2">
      <c r="A30" s="96">
        <v>2004</v>
      </c>
      <c r="B30" s="108" t="s">
        <v>6</v>
      </c>
      <c r="C30" s="97">
        <f>'нові випадки'!C30</f>
        <v>723</v>
      </c>
      <c r="D30" s="98">
        <v>443</v>
      </c>
      <c r="E30" s="99">
        <f t="shared" si="0"/>
        <v>0.61272475795297376</v>
      </c>
    </row>
    <row r="31" spans="1:5" x14ac:dyDescent="0.2">
      <c r="A31" s="56">
        <v>2004</v>
      </c>
      <c r="B31" s="109" t="s">
        <v>7</v>
      </c>
      <c r="C31" s="80">
        <f>'нові випадки'!C31</f>
        <v>997</v>
      </c>
      <c r="D31" s="16">
        <v>648</v>
      </c>
      <c r="E31" s="81">
        <f t="shared" si="0"/>
        <v>0.64994984954864599</v>
      </c>
    </row>
    <row r="32" spans="1:5" x14ac:dyDescent="0.2">
      <c r="A32" s="56">
        <v>2004</v>
      </c>
      <c r="B32" s="109" t="s">
        <v>8</v>
      </c>
      <c r="C32" s="80">
        <f>'нові випадки'!C32</f>
        <v>924</v>
      </c>
      <c r="D32" s="16">
        <v>534</v>
      </c>
      <c r="E32" s="81">
        <f t="shared" si="0"/>
        <v>0.57792207792207795</v>
      </c>
    </row>
    <row r="33" spans="1:5" x14ac:dyDescent="0.2">
      <c r="A33" s="56">
        <v>2004</v>
      </c>
      <c r="B33" s="109" t="s">
        <v>9</v>
      </c>
      <c r="C33" s="52">
        <f>'нові випадки'!C33</f>
        <v>722</v>
      </c>
      <c r="D33" s="16">
        <v>386</v>
      </c>
      <c r="E33" s="44">
        <f t="shared" si="0"/>
        <v>0.53462603878116344</v>
      </c>
    </row>
    <row r="34" spans="1:5" x14ac:dyDescent="0.2">
      <c r="A34" s="56">
        <v>2004</v>
      </c>
      <c r="B34" s="109" t="s">
        <v>10</v>
      </c>
      <c r="C34" s="52">
        <f>'нові випадки'!C34</f>
        <v>563</v>
      </c>
      <c r="D34" s="16">
        <v>265</v>
      </c>
      <c r="E34" s="44">
        <f t="shared" si="0"/>
        <v>0.47069271758436942</v>
      </c>
    </row>
    <row r="35" spans="1:5" x14ac:dyDescent="0.2">
      <c r="A35" s="56">
        <v>2004</v>
      </c>
      <c r="B35" s="109" t="s">
        <v>11</v>
      </c>
      <c r="C35" s="52">
        <f>'нові випадки'!C35</f>
        <v>779</v>
      </c>
      <c r="D35" s="16">
        <v>451</v>
      </c>
      <c r="E35" s="44">
        <f t="shared" si="0"/>
        <v>0.57894736842105265</v>
      </c>
    </row>
    <row r="36" spans="1:5" x14ac:dyDescent="0.2">
      <c r="A36" s="56">
        <v>2004</v>
      </c>
      <c r="B36" s="109" t="s">
        <v>12</v>
      </c>
      <c r="C36" s="52">
        <f>'нові випадки'!C36</f>
        <v>864</v>
      </c>
      <c r="D36" s="16">
        <v>482</v>
      </c>
      <c r="E36" s="44">
        <f t="shared" si="0"/>
        <v>0.55787037037037035</v>
      </c>
    </row>
    <row r="37" spans="1:5" x14ac:dyDescent="0.2">
      <c r="A37" s="56">
        <v>2004</v>
      </c>
      <c r="B37" s="109" t="s">
        <v>13</v>
      </c>
      <c r="C37" s="52">
        <f>'нові випадки'!C37</f>
        <v>875</v>
      </c>
      <c r="D37" s="16">
        <v>524</v>
      </c>
      <c r="E37" s="44">
        <f t="shared" si="0"/>
        <v>0.59885714285714287</v>
      </c>
    </row>
    <row r="38" spans="1:5" x14ac:dyDescent="0.2">
      <c r="A38" s="56">
        <v>2004</v>
      </c>
      <c r="B38" s="109" t="s">
        <v>14</v>
      </c>
      <c r="C38" s="52">
        <f>'нові випадки'!C38</f>
        <v>900</v>
      </c>
      <c r="D38" s="16">
        <v>516</v>
      </c>
      <c r="E38" s="44">
        <f t="shared" si="0"/>
        <v>0.57333333333333336</v>
      </c>
    </row>
    <row r="39" spans="1:5" x14ac:dyDescent="0.2">
      <c r="A39" s="56">
        <v>2004</v>
      </c>
      <c r="B39" s="109" t="s">
        <v>15</v>
      </c>
      <c r="C39" s="52">
        <f>'нові випадки'!C39</f>
        <v>839</v>
      </c>
      <c r="D39" s="16">
        <v>453</v>
      </c>
      <c r="E39" s="44">
        <f t="shared" si="0"/>
        <v>0.53992848629320622</v>
      </c>
    </row>
    <row r="40" spans="1:5" x14ac:dyDescent="0.2">
      <c r="A40" s="56">
        <v>2004</v>
      </c>
      <c r="B40" s="109" t="s">
        <v>16</v>
      </c>
      <c r="C40" s="52">
        <f>'нові випадки'!C40</f>
        <v>927</v>
      </c>
      <c r="D40" s="16">
        <v>515</v>
      </c>
      <c r="E40" s="44">
        <f t="shared" si="0"/>
        <v>0.55555555555555558</v>
      </c>
    </row>
    <row r="41" spans="1:5" x14ac:dyDescent="0.2">
      <c r="A41" s="56">
        <v>2004</v>
      </c>
      <c r="B41" s="116" t="s">
        <v>5</v>
      </c>
      <c r="C41" s="53">
        <f>'нові випадки'!C41</f>
        <v>1085</v>
      </c>
      <c r="D41" s="46">
        <v>561</v>
      </c>
      <c r="E41" s="93">
        <f t="shared" si="0"/>
        <v>0.51705069124423964</v>
      </c>
    </row>
    <row r="42" spans="1:5" ht="13.5" thickBot="1" x14ac:dyDescent="0.25">
      <c r="A42" s="117">
        <v>2004</v>
      </c>
      <c r="B42" s="110" t="s">
        <v>4</v>
      </c>
      <c r="C42" s="102">
        <f>SUM(C30:C41)</f>
        <v>10198</v>
      </c>
      <c r="D42" s="102">
        <f>SUM(D30:D41)</f>
        <v>5778</v>
      </c>
      <c r="E42" s="103">
        <f>D42/C42%</f>
        <v>56.658168268287895</v>
      </c>
    </row>
    <row r="43" spans="1:5" x14ac:dyDescent="0.2">
      <c r="A43" s="59">
        <v>2005</v>
      </c>
      <c r="B43" s="96" t="s">
        <v>6</v>
      </c>
      <c r="C43" s="97">
        <f>'нові випадки'!C43</f>
        <v>729</v>
      </c>
      <c r="D43" s="98">
        <v>401</v>
      </c>
      <c r="E43" s="99">
        <f t="shared" ref="E43:E54" si="1">D43/C43</f>
        <v>0.55006858710562412</v>
      </c>
    </row>
    <row r="44" spans="1:5" x14ac:dyDescent="0.2">
      <c r="A44" s="56">
        <v>2005</v>
      </c>
      <c r="B44" s="56" t="s">
        <v>7</v>
      </c>
      <c r="C44" s="52">
        <f>'нові випадки'!C44</f>
        <v>874</v>
      </c>
      <c r="D44" s="16">
        <v>491</v>
      </c>
      <c r="E44" s="44">
        <f t="shared" si="1"/>
        <v>0.56178489702517165</v>
      </c>
    </row>
    <row r="45" spans="1:5" x14ac:dyDescent="0.2">
      <c r="A45" s="56">
        <v>2005</v>
      </c>
      <c r="B45" s="56" t="s">
        <v>8</v>
      </c>
      <c r="C45" s="52">
        <f>'нові випадки'!C45</f>
        <v>914</v>
      </c>
      <c r="D45" s="16">
        <v>481</v>
      </c>
      <c r="E45" s="44">
        <f t="shared" si="1"/>
        <v>0.52625820568927795</v>
      </c>
    </row>
    <row r="46" spans="1:5" x14ac:dyDescent="0.2">
      <c r="A46" s="56">
        <v>2005</v>
      </c>
      <c r="B46" s="56" t="s">
        <v>9</v>
      </c>
      <c r="C46" s="52">
        <f>'нові випадки'!C46</f>
        <v>932</v>
      </c>
      <c r="D46" s="16">
        <v>512</v>
      </c>
      <c r="E46" s="44">
        <f t="shared" si="1"/>
        <v>0.54935622317596566</v>
      </c>
    </row>
    <row r="47" spans="1:5" x14ac:dyDescent="0.2">
      <c r="A47" s="56">
        <v>2005</v>
      </c>
      <c r="B47" s="56" t="s">
        <v>10</v>
      </c>
      <c r="C47" s="52">
        <f>'нові випадки'!C47</f>
        <v>841</v>
      </c>
      <c r="D47" s="16">
        <v>446</v>
      </c>
      <c r="E47" s="44">
        <f t="shared" si="1"/>
        <v>0.53032104637336508</v>
      </c>
    </row>
    <row r="48" spans="1:5" x14ac:dyDescent="0.2">
      <c r="A48" s="56">
        <v>2005</v>
      </c>
      <c r="B48" s="56" t="s">
        <v>11</v>
      </c>
      <c r="C48" s="52">
        <f>'нові випадки'!C48</f>
        <v>907</v>
      </c>
      <c r="D48" s="16">
        <v>487</v>
      </c>
      <c r="E48" s="44">
        <f t="shared" si="1"/>
        <v>0.53693495038588757</v>
      </c>
    </row>
    <row r="49" spans="1:119" s="128" customFormat="1" x14ac:dyDescent="0.2">
      <c r="A49" s="56">
        <v>2005</v>
      </c>
      <c r="B49" s="56" t="s">
        <v>12</v>
      </c>
      <c r="C49" s="52">
        <f>'нові випадки'!C49</f>
        <v>808</v>
      </c>
      <c r="D49" s="16">
        <v>436</v>
      </c>
      <c r="E49" s="44">
        <f t="shared" si="1"/>
        <v>0.53960396039603964</v>
      </c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</row>
    <row r="50" spans="1:119" s="128" customFormat="1" x14ac:dyDescent="0.2">
      <c r="A50" s="56">
        <v>2005</v>
      </c>
      <c r="B50" s="56" t="s">
        <v>13</v>
      </c>
      <c r="C50" s="52">
        <f>'нові випадки'!C50</f>
        <v>882</v>
      </c>
      <c r="D50" s="16">
        <v>478</v>
      </c>
      <c r="E50" s="44">
        <f t="shared" si="1"/>
        <v>0.54195011337868482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</row>
    <row r="51" spans="1:119" x14ac:dyDescent="0.2">
      <c r="A51" s="56">
        <v>2005</v>
      </c>
      <c r="B51" s="56" t="s">
        <v>14</v>
      </c>
      <c r="C51" s="52">
        <f>'нові випадки'!C51</f>
        <v>913</v>
      </c>
      <c r="D51" s="16">
        <v>491</v>
      </c>
      <c r="E51" s="44">
        <f t="shared" si="1"/>
        <v>0.53778751369112809</v>
      </c>
    </row>
    <row r="52" spans="1:119" x14ac:dyDescent="0.2">
      <c r="A52" s="56">
        <v>2005</v>
      </c>
      <c r="B52" s="56" t="s">
        <v>15</v>
      </c>
      <c r="C52" s="52">
        <f>'нові випадки'!C52</f>
        <v>948</v>
      </c>
      <c r="D52" s="16">
        <v>567</v>
      </c>
      <c r="E52" s="44">
        <f t="shared" si="1"/>
        <v>0.59810126582278478</v>
      </c>
    </row>
    <row r="53" spans="1:119" x14ac:dyDescent="0.2">
      <c r="A53" s="56">
        <v>2005</v>
      </c>
      <c r="B53" s="56" t="s">
        <v>16</v>
      </c>
      <c r="C53" s="52">
        <f>'нові випадки'!C53</f>
        <v>1046</v>
      </c>
      <c r="D53" s="16">
        <v>568</v>
      </c>
      <c r="E53" s="44">
        <f t="shared" si="1"/>
        <v>0.54302103250478007</v>
      </c>
    </row>
    <row r="54" spans="1:119" x14ac:dyDescent="0.2">
      <c r="A54" s="56">
        <v>2005</v>
      </c>
      <c r="B54" s="57" t="s">
        <v>5</v>
      </c>
      <c r="C54" s="53">
        <f>'нові випадки'!C54</f>
        <v>1460</v>
      </c>
      <c r="D54" s="46">
        <v>892</v>
      </c>
      <c r="E54" s="93">
        <f t="shared" si="1"/>
        <v>0.61095890410958908</v>
      </c>
    </row>
    <row r="55" spans="1:119" ht="13.5" thickBot="1" x14ac:dyDescent="0.25">
      <c r="A55" s="101">
        <v>2005</v>
      </c>
      <c r="B55" s="101" t="s">
        <v>4</v>
      </c>
      <c r="C55" s="102">
        <f>SUM(C43:C54)</f>
        <v>11254</v>
      </c>
      <c r="D55" s="102">
        <f>SUM(D43:D54)</f>
        <v>6250</v>
      </c>
      <c r="E55" s="103">
        <f>D55/C55%</f>
        <v>55.535809489959121</v>
      </c>
    </row>
    <row r="56" spans="1:119" x14ac:dyDescent="0.2">
      <c r="A56" s="59">
        <v>2006</v>
      </c>
      <c r="B56" s="96" t="s">
        <v>6</v>
      </c>
      <c r="C56" s="97">
        <f>'нові випадки'!C56</f>
        <v>933</v>
      </c>
      <c r="D56" s="98">
        <v>519</v>
      </c>
      <c r="E56" s="99">
        <f t="shared" ref="E56:E67" si="2">D56/C56</f>
        <v>0.5562700964630225</v>
      </c>
    </row>
    <row r="57" spans="1:119" s="128" customFormat="1" x14ac:dyDescent="0.2">
      <c r="A57" s="59">
        <v>2006</v>
      </c>
      <c r="B57" s="56" t="s">
        <v>7</v>
      </c>
      <c r="C57" s="52">
        <f>'нові випадки'!C57</f>
        <v>1160</v>
      </c>
      <c r="D57" s="16">
        <v>649</v>
      </c>
      <c r="E57" s="44">
        <f t="shared" si="2"/>
        <v>0.55948275862068964</v>
      </c>
      <c r="F57"/>
      <c r="G57"/>
      <c r="H57"/>
      <c r="I57"/>
      <c r="J57"/>
      <c r="K57"/>
      <c r="L57"/>
      <c r="M57"/>
      <c r="N57"/>
      <c r="O57"/>
      <c r="CE57"/>
      <c r="CF57"/>
      <c r="CG57"/>
      <c r="CH57"/>
      <c r="CI57"/>
      <c r="CJ57"/>
      <c r="CK57"/>
      <c r="CL57"/>
      <c r="CM57"/>
      <c r="CN57"/>
      <c r="CO57"/>
      <c r="CP57"/>
      <c r="CQ57"/>
    </row>
    <row r="58" spans="1:119" x14ac:dyDescent="0.2">
      <c r="A58" s="59">
        <v>2006</v>
      </c>
      <c r="B58" s="56" t="s">
        <v>8</v>
      </c>
      <c r="C58" s="52">
        <f>'нові випадки'!C58</f>
        <v>1398</v>
      </c>
      <c r="D58" s="16">
        <v>772</v>
      </c>
      <c r="E58" s="44">
        <f t="shared" si="2"/>
        <v>0.55221745350500717</v>
      </c>
    </row>
    <row r="59" spans="1:119" x14ac:dyDescent="0.2">
      <c r="A59" s="59">
        <v>2006</v>
      </c>
      <c r="B59" s="56" t="s">
        <v>9</v>
      </c>
      <c r="C59" s="52">
        <f>'нові випадки'!C59</f>
        <v>1084</v>
      </c>
      <c r="D59" s="16">
        <v>577</v>
      </c>
      <c r="E59" s="44">
        <f t="shared" si="2"/>
        <v>0.53228782287822873</v>
      </c>
    </row>
    <row r="60" spans="1:119" x14ac:dyDescent="0.2">
      <c r="A60" s="59">
        <v>2006</v>
      </c>
      <c r="B60" s="56" t="s">
        <v>10</v>
      </c>
      <c r="C60" s="52">
        <f>'нові випадки'!C60</f>
        <v>1067</v>
      </c>
      <c r="D60" s="16">
        <v>560</v>
      </c>
      <c r="E60" s="44">
        <f t="shared" si="2"/>
        <v>0.52483598875351456</v>
      </c>
    </row>
    <row r="61" spans="1:119" x14ac:dyDescent="0.2">
      <c r="A61" s="59">
        <v>2006</v>
      </c>
      <c r="B61" s="56" t="s">
        <v>11</v>
      </c>
      <c r="C61" s="52">
        <f>'нові випадки'!C61</f>
        <v>1091</v>
      </c>
      <c r="D61" s="16">
        <v>572</v>
      </c>
      <c r="E61" s="44">
        <f t="shared" si="2"/>
        <v>0.52428964252978916</v>
      </c>
    </row>
    <row r="62" spans="1:119" s="128" customFormat="1" x14ac:dyDescent="0.2">
      <c r="A62" s="59">
        <v>2006</v>
      </c>
      <c r="B62" s="56" t="s">
        <v>12</v>
      </c>
      <c r="C62" s="52">
        <f>'нові випадки'!C62</f>
        <v>1078</v>
      </c>
      <c r="D62" s="16">
        <v>638</v>
      </c>
      <c r="E62" s="44">
        <f t="shared" si="2"/>
        <v>0.59183673469387754</v>
      </c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</row>
    <row r="63" spans="1:119" s="128" customFormat="1" x14ac:dyDescent="0.2">
      <c r="A63" s="59">
        <v>2006</v>
      </c>
      <c r="B63" s="56" t="s">
        <v>13</v>
      </c>
      <c r="C63" s="52">
        <f>'нові випадки'!C63</f>
        <v>905</v>
      </c>
      <c r="D63" s="16">
        <v>464</v>
      </c>
      <c r="E63" s="44">
        <f t="shared" si="2"/>
        <v>0.51270718232044199</v>
      </c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</row>
    <row r="64" spans="1:119" x14ac:dyDescent="0.2">
      <c r="A64" s="59">
        <v>2006</v>
      </c>
      <c r="B64" s="56" t="s">
        <v>14</v>
      </c>
      <c r="C64" s="52">
        <f>'нові випадки'!C64</f>
        <v>1072</v>
      </c>
      <c r="D64" s="16">
        <v>588</v>
      </c>
      <c r="E64" s="44">
        <f t="shared" si="2"/>
        <v>0.54850746268656714</v>
      </c>
    </row>
    <row r="65" spans="1:5" x14ac:dyDescent="0.2">
      <c r="A65" s="59">
        <v>2006</v>
      </c>
      <c r="B65" s="56" t="s">
        <v>15</v>
      </c>
      <c r="C65" s="52">
        <f>'нові випадки'!C65</f>
        <v>1139</v>
      </c>
      <c r="D65" s="16">
        <v>563</v>
      </c>
      <c r="E65" s="44">
        <f t="shared" si="2"/>
        <v>0.49429323968393329</v>
      </c>
    </row>
    <row r="66" spans="1:5" x14ac:dyDescent="0.2">
      <c r="A66" s="59">
        <v>2006</v>
      </c>
      <c r="B66" s="56" t="s">
        <v>16</v>
      </c>
      <c r="C66" s="52">
        <f>'нові випадки'!C66</f>
        <v>1056</v>
      </c>
      <c r="D66" s="16">
        <v>531</v>
      </c>
      <c r="E66" s="44">
        <f t="shared" si="2"/>
        <v>0.50284090909090906</v>
      </c>
    </row>
    <row r="67" spans="1:5" x14ac:dyDescent="0.2">
      <c r="A67" s="138">
        <v>2006</v>
      </c>
      <c r="B67" s="139" t="s">
        <v>5</v>
      </c>
      <c r="C67" s="140">
        <f>'нові випадки'!C67</f>
        <v>1298</v>
      </c>
      <c r="D67" s="141">
        <v>692</v>
      </c>
      <c r="E67" s="142">
        <f t="shared" si="2"/>
        <v>0.53312788906009245</v>
      </c>
    </row>
    <row r="68" spans="1:5" ht="13.5" thickBot="1" x14ac:dyDescent="0.25">
      <c r="A68" s="129">
        <v>2006</v>
      </c>
      <c r="B68" s="101" t="s">
        <v>4</v>
      </c>
      <c r="C68" s="102">
        <f>SUM(C56:C67)</f>
        <v>13281</v>
      </c>
      <c r="D68" s="102">
        <f>SUM(D56:D67)</f>
        <v>7125</v>
      </c>
      <c r="E68" s="103">
        <f>D68/C68%</f>
        <v>53.648068669527895</v>
      </c>
    </row>
    <row r="69" spans="1:5" x14ac:dyDescent="0.2">
      <c r="A69" s="59">
        <v>2007</v>
      </c>
      <c r="B69" s="96" t="s">
        <v>6</v>
      </c>
      <c r="C69" s="97">
        <f>'нові випадки'!C69</f>
        <v>1105</v>
      </c>
      <c r="D69" s="98">
        <v>555</v>
      </c>
      <c r="E69" s="99">
        <f t="shared" ref="E69:E80" si="3">D69/C69</f>
        <v>0.50226244343891402</v>
      </c>
    </row>
    <row r="70" spans="1:5" x14ac:dyDescent="0.2">
      <c r="A70" s="59">
        <v>2007</v>
      </c>
      <c r="B70" s="56" t="s">
        <v>7</v>
      </c>
      <c r="C70" s="52">
        <f>'нові випадки'!C70</f>
        <v>1285</v>
      </c>
      <c r="D70" s="16">
        <v>648</v>
      </c>
      <c r="E70" s="44">
        <f t="shared" si="3"/>
        <v>0.50428015564202333</v>
      </c>
    </row>
    <row r="71" spans="1:5" x14ac:dyDescent="0.2">
      <c r="A71" s="59">
        <v>2007</v>
      </c>
      <c r="B71" s="56" t="s">
        <v>8</v>
      </c>
      <c r="C71" s="52">
        <f>'нові випадки'!C71</f>
        <v>1329</v>
      </c>
      <c r="D71" s="16">
        <v>677</v>
      </c>
      <c r="E71" s="44">
        <f t="shared" si="3"/>
        <v>0.50940556809631299</v>
      </c>
    </row>
    <row r="72" spans="1:5" x14ac:dyDescent="0.2">
      <c r="A72" s="59">
        <v>2007</v>
      </c>
      <c r="B72" s="56" t="s">
        <v>9</v>
      </c>
      <c r="C72" s="52">
        <f>'нові випадки'!C72</f>
        <v>1141</v>
      </c>
      <c r="D72" s="16">
        <v>588</v>
      </c>
      <c r="E72" s="44">
        <f t="shared" si="3"/>
        <v>0.51533742331288346</v>
      </c>
    </row>
    <row r="73" spans="1:5" x14ac:dyDescent="0.2">
      <c r="A73" s="59">
        <v>2007</v>
      </c>
      <c r="B73" s="56" t="s">
        <v>10</v>
      </c>
      <c r="C73" s="52">
        <f>'нові випадки'!C73</f>
        <v>1073</v>
      </c>
      <c r="D73" s="16">
        <v>545</v>
      </c>
      <c r="E73" s="44">
        <f t="shared" si="3"/>
        <v>0.50792171481826653</v>
      </c>
    </row>
    <row r="74" spans="1:5" x14ac:dyDescent="0.2">
      <c r="A74" s="59">
        <v>2007</v>
      </c>
      <c r="B74" s="56" t="s">
        <v>11</v>
      </c>
      <c r="C74" s="52">
        <f>'нові випадки'!C74</f>
        <v>1174</v>
      </c>
      <c r="D74" s="16">
        <v>626</v>
      </c>
      <c r="E74" s="44">
        <f t="shared" si="3"/>
        <v>0.53321976149914818</v>
      </c>
    </row>
    <row r="75" spans="1:5" x14ac:dyDescent="0.2">
      <c r="A75" s="59">
        <v>2007</v>
      </c>
      <c r="B75" s="56" t="s">
        <v>12</v>
      </c>
      <c r="C75" s="52">
        <f>'нові випадки'!C75</f>
        <v>1093</v>
      </c>
      <c r="D75" s="16">
        <v>534</v>
      </c>
      <c r="E75" s="44">
        <f t="shared" si="3"/>
        <v>0.48856358645928638</v>
      </c>
    </row>
    <row r="76" spans="1:5" x14ac:dyDescent="0.2">
      <c r="A76" s="59">
        <v>2007</v>
      </c>
      <c r="B76" s="56" t="s">
        <v>13</v>
      </c>
      <c r="C76" s="52">
        <f>'нові випадки'!C76</f>
        <v>1010</v>
      </c>
      <c r="D76" s="16">
        <v>477</v>
      </c>
      <c r="E76" s="44">
        <f t="shared" si="3"/>
        <v>0.47227722772277225</v>
      </c>
    </row>
    <row r="77" spans="1:5" x14ac:dyDescent="0.2">
      <c r="A77" s="59">
        <v>2007</v>
      </c>
      <c r="B77" s="56" t="s">
        <v>14</v>
      </c>
      <c r="C77" s="52">
        <f>'нові випадки'!C77</f>
        <v>1162</v>
      </c>
      <c r="D77" s="16">
        <v>561</v>
      </c>
      <c r="E77" s="44">
        <f t="shared" si="3"/>
        <v>0.48278829604130807</v>
      </c>
    </row>
    <row r="78" spans="1:5" x14ac:dyDescent="0.2">
      <c r="A78" s="59">
        <v>2007</v>
      </c>
      <c r="B78" s="56" t="s">
        <v>15</v>
      </c>
      <c r="C78" s="52">
        <f>'нові випадки'!C78</f>
        <v>1238</v>
      </c>
      <c r="D78" s="16">
        <v>587</v>
      </c>
      <c r="E78" s="44">
        <f t="shared" si="3"/>
        <v>0.47415185783521807</v>
      </c>
    </row>
    <row r="79" spans="1:5" x14ac:dyDescent="0.2">
      <c r="A79" s="59">
        <v>2007</v>
      </c>
      <c r="B79" s="56" t="s">
        <v>16</v>
      </c>
      <c r="C79" s="52">
        <f>'нові випадки'!C79</f>
        <v>1340</v>
      </c>
      <c r="D79" s="16">
        <v>674</v>
      </c>
      <c r="E79" s="44">
        <f t="shared" si="3"/>
        <v>0.5029850746268657</v>
      </c>
    </row>
    <row r="80" spans="1:5" x14ac:dyDescent="0.2">
      <c r="A80" s="138">
        <v>2007</v>
      </c>
      <c r="B80" s="139" t="s">
        <v>5</v>
      </c>
      <c r="C80" s="140">
        <f>'нові випадки'!C80</f>
        <v>1271</v>
      </c>
      <c r="D80" s="141">
        <v>612</v>
      </c>
      <c r="E80" s="142">
        <f t="shared" si="3"/>
        <v>0.48151062155782848</v>
      </c>
    </row>
    <row r="81" spans="1:5" ht="13.5" thickBot="1" x14ac:dyDescent="0.25">
      <c r="A81" s="129">
        <v>2007</v>
      </c>
      <c r="B81" s="101" t="s">
        <v>4</v>
      </c>
      <c r="C81" s="102">
        <f>SUM(C69:C80)</f>
        <v>14221</v>
      </c>
      <c r="D81" s="102">
        <f>SUM(D69:D80)</f>
        <v>7084</v>
      </c>
      <c r="E81" s="148">
        <f>D81/C81</f>
        <v>0.4981365586105056</v>
      </c>
    </row>
    <row r="82" spans="1:5" x14ac:dyDescent="0.2">
      <c r="A82" s="59">
        <v>2008</v>
      </c>
      <c r="B82" s="96" t="s">
        <v>6</v>
      </c>
      <c r="C82" s="97">
        <f>'нові випадки'!C82</f>
        <v>1142</v>
      </c>
      <c r="D82" s="98">
        <v>508</v>
      </c>
      <c r="E82" s="44">
        <f t="shared" ref="E82:E93" si="4">D82/C82</f>
        <v>0.44483362521891417</v>
      </c>
    </row>
    <row r="83" spans="1:5" x14ac:dyDescent="0.2">
      <c r="A83" s="59">
        <v>2008</v>
      </c>
      <c r="B83" s="56" t="s">
        <v>7</v>
      </c>
      <c r="C83" s="52">
        <f>'нові випадки'!C83</f>
        <v>1363</v>
      </c>
      <c r="D83" s="16">
        <v>682</v>
      </c>
      <c r="E83" s="44">
        <f t="shared" si="4"/>
        <v>0.50036683785766689</v>
      </c>
    </row>
    <row r="84" spans="1:5" x14ac:dyDescent="0.2">
      <c r="A84" s="59">
        <v>2008</v>
      </c>
      <c r="B84" s="56" t="s">
        <v>8</v>
      </c>
      <c r="C84" s="52">
        <f>'нові випадки'!C84</f>
        <v>1372</v>
      </c>
      <c r="D84" s="16">
        <v>672</v>
      </c>
      <c r="E84" s="44">
        <f t="shared" si="4"/>
        <v>0.48979591836734693</v>
      </c>
    </row>
    <row r="85" spans="1:5" x14ac:dyDescent="0.2">
      <c r="A85" s="59">
        <v>2008</v>
      </c>
      <c r="B85" s="56" t="s">
        <v>9</v>
      </c>
      <c r="C85" s="52">
        <f>'нові випадки'!C85</f>
        <v>1382</v>
      </c>
      <c r="D85" s="16">
        <v>666</v>
      </c>
      <c r="E85" s="44">
        <f t="shared" si="4"/>
        <v>0.48191027496382055</v>
      </c>
    </row>
    <row r="86" spans="1:5" x14ac:dyDescent="0.2">
      <c r="A86" s="59">
        <v>2008</v>
      </c>
      <c r="B86" s="56" t="s">
        <v>10</v>
      </c>
      <c r="C86" s="52">
        <f>'нові випадки'!C86</f>
        <v>1235</v>
      </c>
      <c r="D86" s="16">
        <v>592</v>
      </c>
      <c r="E86" s="44">
        <f t="shared" si="4"/>
        <v>0.47935222672064776</v>
      </c>
    </row>
    <row r="87" spans="1:5" x14ac:dyDescent="0.2">
      <c r="A87" s="59">
        <v>2008</v>
      </c>
      <c r="B87" s="56" t="s">
        <v>11</v>
      </c>
      <c r="C87" s="52">
        <f>'нові випадки'!C87</f>
        <v>1227</v>
      </c>
      <c r="D87" s="16">
        <v>560</v>
      </c>
      <c r="E87" s="44">
        <f t="shared" si="4"/>
        <v>0.45639771801140994</v>
      </c>
    </row>
    <row r="88" spans="1:5" x14ac:dyDescent="0.2">
      <c r="A88" s="59">
        <v>2008</v>
      </c>
      <c r="B88" s="56" t="s">
        <v>12</v>
      </c>
      <c r="C88" s="52">
        <f>'нові випадки'!C88</f>
        <v>1224</v>
      </c>
      <c r="D88" s="16">
        <v>536</v>
      </c>
      <c r="E88" s="44">
        <f t="shared" si="4"/>
        <v>0.43790849673202614</v>
      </c>
    </row>
    <row r="89" spans="1:5" x14ac:dyDescent="0.2">
      <c r="A89" s="59">
        <v>2008</v>
      </c>
      <c r="B89" s="56" t="s">
        <v>13</v>
      </c>
      <c r="C89" s="52">
        <f>'нові випадки'!C89</f>
        <v>1193</v>
      </c>
      <c r="D89" s="16">
        <v>513</v>
      </c>
      <c r="E89" s="44">
        <f t="shared" si="4"/>
        <v>0.43000838222967308</v>
      </c>
    </row>
    <row r="90" spans="1:5" x14ac:dyDescent="0.2">
      <c r="A90" s="59">
        <v>2008</v>
      </c>
      <c r="B90" s="56" t="s">
        <v>14</v>
      </c>
      <c r="C90" s="52">
        <f>'нові випадки'!C90</f>
        <v>1227</v>
      </c>
      <c r="D90" s="16">
        <v>533</v>
      </c>
      <c r="E90" s="44">
        <f t="shared" si="4"/>
        <v>0.43439282803585982</v>
      </c>
    </row>
    <row r="91" spans="1:5" x14ac:dyDescent="0.2">
      <c r="A91" s="59">
        <v>2008</v>
      </c>
      <c r="B91" s="56" t="s">
        <v>15</v>
      </c>
      <c r="C91" s="52">
        <f>'нові випадки'!C91</f>
        <v>1361</v>
      </c>
      <c r="D91" s="16">
        <v>594</v>
      </c>
      <c r="E91" s="44">
        <f t="shared" si="4"/>
        <v>0.43644379132990446</v>
      </c>
    </row>
    <row r="92" spans="1:5" x14ac:dyDescent="0.2">
      <c r="A92" s="59">
        <v>2008</v>
      </c>
      <c r="B92" s="56" t="s">
        <v>16</v>
      </c>
      <c r="C92" s="52">
        <f>'нові випадки'!C92</f>
        <v>1339</v>
      </c>
      <c r="D92" s="16">
        <v>596</v>
      </c>
      <c r="E92" s="44">
        <f t="shared" si="4"/>
        <v>0.44510828976848393</v>
      </c>
    </row>
    <row r="93" spans="1:5" x14ac:dyDescent="0.2">
      <c r="A93" s="138">
        <v>2008</v>
      </c>
      <c r="B93" s="139" t="s">
        <v>5</v>
      </c>
      <c r="C93" s="140">
        <f>'нові випадки'!C93</f>
        <v>1277</v>
      </c>
      <c r="D93" s="141">
        <v>551</v>
      </c>
      <c r="E93" s="142">
        <f t="shared" si="4"/>
        <v>0.43148003132341423</v>
      </c>
    </row>
    <row r="94" spans="1:5" ht="13.5" thickBot="1" x14ac:dyDescent="0.25">
      <c r="A94" s="129">
        <v>2008</v>
      </c>
      <c r="B94" s="101" t="s">
        <v>4</v>
      </c>
      <c r="C94" s="102">
        <f>SUM(C82:C93)</f>
        <v>15342</v>
      </c>
      <c r="D94" s="102">
        <f>SUM(D82:D93)</f>
        <v>7003</v>
      </c>
      <c r="E94" s="148">
        <f>D94/C94</f>
        <v>0.45645939251727286</v>
      </c>
    </row>
    <row r="95" spans="1:5" ht="13.5" thickBot="1" x14ac:dyDescent="0.25">
      <c r="A95" s="59">
        <v>2009</v>
      </c>
      <c r="B95" s="96" t="s">
        <v>6</v>
      </c>
      <c r="C95" s="97">
        <f>'нові випадки'!$C95</f>
        <v>1253</v>
      </c>
      <c r="D95" s="98">
        <v>562</v>
      </c>
      <c r="E95" s="44">
        <f>$D95/$C95</f>
        <v>0.44852354349561052</v>
      </c>
    </row>
    <row r="96" spans="1:5" ht="13.5" thickBot="1" x14ac:dyDescent="0.25">
      <c r="A96" s="59">
        <v>2009</v>
      </c>
      <c r="B96" s="56" t="s">
        <v>7</v>
      </c>
      <c r="C96" s="97">
        <f>'нові випадки'!$C96</f>
        <v>1530</v>
      </c>
      <c r="D96" s="16">
        <v>654</v>
      </c>
      <c r="E96" s="44">
        <f t="shared" ref="E96:E106" si="5">$D96/$C96</f>
        <v>0.42745098039215684</v>
      </c>
    </row>
    <row r="97" spans="1:5" ht="13.5" thickBot="1" x14ac:dyDescent="0.25">
      <c r="A97" s="59">
        <v>2009</v>
      </c>
      <c r="B97" s="56" t="s">
        <v>8</v>
      </c>
      <c r="C97" s="97">
        <f>'нові випадки'!$C97</f>
        <v>1477</v>
      </c>
      <c r="D97" s="16">
        <v>690</v>
      </c>
      <c r="E97" s="44">
        <f t="shared" si="5"/>
        <v>0.46716316858496953</v>
      </c>
    </row>
    <row r="98" spans="1:5" ht="13.5" thickBot="1" x14ac:dyDescent="0.25">
      <c r="A98" s="59">
        <v>2009</v>
      </c>
      <c r="B98" s="56" t="s">
        <v>9</v>
      </c>
      <c r="C98" s="97">
        <f>'нові випадки'!$C98</f>
        <v>1229</v>
      </c>
      <c r="D98" s="16">
        <v>520</v>
      </c>
      <c r="E98" s="44">
        <f t="shared" si="5"/>
        <v>0.42310821806346621</v>
      </c>
    </row>
    <row r="99" spans="1:5" ht="13.5" thickBot="1" x14ac:dyDescent="0.25">
      <c r="A99" s="59">
        <v>2009</v>
      </c>
      <c r="B99" s="56" t="s">
        <v>10</v>
      </c>
      <c r="C99" s="97">
        <f>'нові випадки'!$C99</f>
        <v>1271</v>
      </c>
      <c r="D99" s="16">
        <v>590</v>
      </c>
      <c r="E99" s="44">
        <f t="shared" si="5"/>
        <v>0.46420141620771044</v>
      </c>
    </row>
    <row r="100" spans="1:5" ht="13.5" thickBot="1" x14ac:dyDescent="0.25">
      <c r="A100" s="59">
        <v>2009</v>
      </c>
      <c r="B100" s="56" t="s">
        <v>11</v>
      </c>
      <c r="C100" s="97">
        <f>'нові випадки'!$C100</f>
        <v>1453</v>
      </c>
      <c r="D100" s="16">
        <v>646</v>
      </c>
      <c r="E100" s="44">
        <f t="shared" si="5"/>
        <v>0.44459738472126636</v>
      </c>
    </row>
    <row r="101" spans="1:5" ht="13.5" thickBot="1" x14ac:dyDescent="0.25">
      <c r="A101" s="59">
        <v>2009</v>
      </c>
      <c r="B101" s="56" t="s">
        <v>12</v>
      </c>
      <c r="C101" s="97">
        <f>'нові випадки'!$C101</f>
        <v>1334</v>
      </c>
      <c r="D101" s="16">
        <v>587</v>
      </c>
      <c r="E101" s="44">
        <f t="shared" si="5"/>
        <v>0.44002998500749624</v>
      </c>
    </row>
    <row r="102" spans="1:5" ht="13.5" thickBot="1" x14ac:dyDescent="0.25">
      <c r="A102" s="59">
        <v>2009</v>
      </c>
      <c r="B102" s="56" t="s">
        <v>13</v>
      </c>
      <c r="C102" s="97">
        <f>'нові випадки'!$C102</f>
        <v>1156</v>
      </c>
      <c r="D102" s="16">
        <v>521</v>
      </c>
      <c r="E102" s="44">
        <f t="shared" si="5"/>
        <v>0.45069204152249137</v>
      </c>
    </row>
    <row r="103" spans="1:5" ht="13.5" thickBot="1" x14ac:dyDescent="0.25">
      <c r="A103" s="59">
        <v>2009</v>
      </c>
      <c r="B103" s="56" t="s">
        <v>14</v>
      </c>
      <c r="C103" s="97">
        <f>'нові випадки'!$C103</f>
        <v>1277</v>
      </c>
      <c r="D103" s="16">
        <v>559</v>
      </c>
      <c r="E103" s="44">
        <f t="shared" si="5"/>
        <v>0.43774471417384497</v>
      </c>
    </row>
    <row r="104" spans="1:5" ht="13.5" thickBot="1" x14ac:dyDescent="0.25">
      <c r="A104" s="59">
        <v>2009</v>
      </c>
      <c r="B104" s="56" t="s">
        <v>15</v>
      </c>
      <c r="C104" s="97">
        <f>'нові випадки'!$C104</f>
        <v>1306</v>
      </c>
      <c r="D104" s="16">
        <v>579</v>
      </c>
      <c r="E104" s="44">
        <f t="shared" si="5"/>
        <v>0.44333843797856048</v>
      </c>
    </row>
    <row r="105" spans="1:5" x14ac:dyDescent="0.2">
      <c r="A105" s="59">
        <v>2009</v>
      </c>
      <c r="B105" s="56" t="s">
        <v>16</v>
      </c>
      <c r="C105" s="97">
        <f>'нові випадки'!$C105</f>
        <v>1413</v>
      </c>
      <c r="D105" s="16">
        <v>599</v>
      </c>
      <c r="E105" s="44">
        <f t="shared" si="5"/>
        <v>0.42392073602264685</v>
      </c>
    </row>
    <row r="106" spans="1:5" x14ac:dyDescent="0.2">
      <c r="A106" s="138">
        <v>2009</v>
      </c>
      <c r="B106" s="139" t="s">
        <v>5</v>
      </c>
      <c r="C106" s="140">
        <f>'нові випадки'!$C106</f>
        <v>1382</v>
      </c>
      <c r="D106" s="141">
        <v>596</v>
      </c>
      <c r="E106" s="142">
        <f t="shared" si="5"/>
        <v>0.43125904486251809</v>
      </c>
    </row>
    <row r="107" spans="1:5" ht="13.5" thickBot="1" x14ac:dyDescent="0.25">
      <c r="A107" s="129">
        <v>2009</v>
      </c>
      <c r="B107" s="101" t="s">
        <v>4</v>
      </c>
      <c r="C107" s="102">
        <f>SUM(C95:C106)</f>
        <v>16081</v>
      </c>
      <c r="D107" s="102">
        <f>SUM(D95:D106)</f>
        <v>7103</v>
      </c>
      <c r="E107" s="148">
        <f>$D107/$C107</f>
        <v>0.44170138672968101</v>
      </c>
    </row>
    <row r="108" spans="1:5" ht="13.5" thickBot="1" x14ac:dyDescent="0.25">
      <c r="A108" s="59">
        <v>2010</v>
      </c>
      <c r="B108" s="96" t="s">
        <v>6</v>
      </c>
      <c r="C108" s="97">
        <f>'нові випадки'!$C108</f>
        <v>1177</v>
      </c>
      <c r="D108" s="98">
        <v>568</v>
      </c>
      <c r="E108" s="44">
        <f>D108/C108</f>
        <v>0.48258283772302463</v>
      </c>
    </row>
    <row r="109" spans="1:5" ht="13.5" thickBot="1" x14ac:dyDescent="0.25">
      <c r="A109" s="59">
        <v>2010</v>
      </c>
      <c r="B109" s="56" t="s">
        <v>7</v>
      </c>
      <c r="C109" s="97">
        <f>'нові випадки'!$C109</f>
        <v>1344</v>
      </c>
      <c r="D109" s="16">
        <v>563</v>
      </c>
      <c r="E109" s="44">
        <f t="shared" ref="E109:E133" si="6">D109/C109</f>
        <v>0.41889880952380953</v>
      </c>
    </row>
    <row r="110" spans="1:5" ht="13.5" thickBot="1" x14ac:dyDescent="0.25">
      <c r="A110" s="59">
        <v>2010</v>
      </c>
      <c r="B110" s="56" t="s">
        <v>8</v>
      </c>
      <c r="C110" s="97">
        <f>'нові випадки'!$C110</f>
        <v>1562</v>
      </c>
      <c r="D110" s="16">
        <v>659</v>
      </c>
      <c r="E110" s="44">
        <f t="shared" si="6"/>
        <v>0.42189500640204863</v>
      </c>
    </row>
    <row r="111" spans="1:5" ht="13.5" thickBot="1" x14ac:dyDescent="0.25">
      <c r="A111" s="59">
        <v>2010</v>
      </c>
      <c r="B111" s="56" t="s">
        <v>9</v>
      </c>
      <c r="C111" s="97">
        <f>'нові випадки'!$C111</f>
        <v>1386</v>
      </c>
      <c r="D111" s="16">
        <v>570</v>
      </c>
      <c r="E111" s="44">
        <f t="shared" si="6"/>
        <v>0.41125541125541126</v>
      </c>
    </row>
    <row r="112" spans="1:5" ht="13.5" thickBot="1" x14ac:dyDescent="0.25">
      <c r="A112" s="59">
        <v>2010</v>
      </c>
      <c r="B112" s="56" t="s">
        <v>10</v>
      </c>
      <c r="C112" s="97">
        <f>'нові випадки'!$C112</f>
        <v>1383</v>
      </c>
      <c r="D112" s="16">
        <v>580</v>
      </c>
      <c r="E112" s="44">
        <f t="shared" si="6"/>
        <v>0.4193781634128706</v>
      </c>
    </row>
    <row r="113" spans="1:5" ht="13.5" thickBot="1" x14ac:dyDescent="0.25">
      <c r="A113" s="59">
        <v>2010</v>
      </c>
      <c r="B113" s="56" t="s">
        <v>11</v>
      </c>
      <c r="C113" s="97">
        <f>'нові випадки'!$C113</f>
        <v>1555</v>
      </c>
      <c r="D113" s="16">
        <v>617</v>
      </c>
      <c r="E113" s="44">
        <f t="shared" si="6"/>
        <v>0.39678456591639871</v>
      </c>
    </row>
    <row r="114" spans="1:5" ht="13.5" thickBot="1" x14ac:dyDescent="0.25">
      <c r="A114" s="59">
        <v>2010</v>
      </c>
      <c r="B114" s="56" t="s">
        <v>12</v>
      </c>
      <c r="C114" s="97">
        <f>'нові випадки'!$C114</f>
        <v>1350</v>
      </c>
      <c r="D114" s="16">
        <v>535</v>
      </c>
      <c r="E114" s="44">
        <f t="shared" si="6"/>
        <v>0.39629629629629631</v>
      </c>
    </row>
    <row r="115" spans="1:5" ht="13.5" thickBot="1" x14ac:dyDescent="0.25">
      <c r="A115" s="59">
        <v>2010</v>
      </c>
      <c r="B115" s="56" t="s">
        <v>13</v>
      </c>
      <c r="C115" s="97">
        <f>'нові випадки'!$C115</f>
        <v>1240</v>
      </c>
      <c r="D115" s="16">
        <v>528</v>
      </c>
      <c r="E115" s="44">
        <f t="shared" si="6"/>
        <v>0.4258064516129032</v>
      </c>
    </row>
    <row r="116" spans="1:5" ht="13.5" thickBot="1" x14ac:dyDescent="0.25">
      <c r="A116" s="59">
        <v>2010</v>
      </c>
      <c r="B116" s="56" t="s">
        <v>14</v>
      </c>
      <c r="C116" s="97">
        <f>'нові випадки'!$C116</f>
        <v>1221</v>
      </c>
      <c r="D116" s="16">
        <v>534</v>
      </c>
      <c r="E116" s="44">
        <f t="shared" si="6"/>
        <v>0.43734643734643736</v>
      </c>
    </row>
    <row r="117" spans="1:5" ht="13.5" thickBot="1" x14ac:dyDescent="0.25">
      <c r="A117" s="59">
        <v>2010</v>
      </c>
      <c r="B117" s="56" t="s">
        <v>15</v>
      </c>
      <c r="C117" s="97">
        <f>'нові випадки'!$C117</f>
        <v>1229</v>
      </c>
      <c r="D117" s="16">
        <v>512</v>
      </c>
      <c r="E117" s="44">
        <f t="shared" si="6"/>
        <v>0.41659886086248982</v>
      </c>
    </row>
    <row r="118" spans="1:5" x14ac:dyDescent="0.2">
      <c r="A118" s="59">
        <v>2010</v>
      </c>
      <c r="B118" s="56" t="s">
        <v>16</v>
      </c>
      <c r="C118" s="97">
        <f>'нові випадки'!$C118</f>
        <v>1424</v>
      </c>
      <c r="D118" s="16">
        <v>620</v>
      </c>
      <c r="E118" s="44">
        <f t="shared" si="6"/>
        <v>0.4353932584269663</v>
      </c>
    </row>
    <row r="119" spans="1:5" x14ac:dyDescent="0.2">
      <c r="A119" s="138">
        <v>2010</v>
      </c>
      <c r="B119" s="139" t="s">
        <v>5</v>
      </c>
      <c r="C119" s="141">
        <f>'нові випадки'!$C119</f>
        <v>1547</v>
      </c>
      <c r="D119" s="141">
        <v>645</v>
      </c>
      <c r="E119" s="150">
        <f t="shared" si="6"/>
        <v>0.41693600517129931</v>
      </c>
    </row>
    <row r="120" spans="1:5" ht="13.5" thickBot="1" x14ac:dyDescent="0.25">
      <c r="A120" s="129">
        <v>2010</v>
      </c>
      <c r="B120" s="101" t="s">
        <v>4</v>
      </c>
      <c r="C120" s="102">
        <f>SUM(C108:C119)</f>
        <v>16418</v>
      </c>
      <c r="D120" s="102">
        <f>SUM(D108:D119)</f>
        <v>6931</v>
      </c>
      <c r="E120" s="148">
        <f t="shared" si="6"/>
        <v>0.42215860640760139</v>
      </c>
    </row>
    <row r="121" spans="1:5" ht="13.5" thickBot="1" x14ac:dyDescent="0.25">
      <c r="A121" s="59">
        <v>2011</v>
      </c>
      <c r="B121" s="96" t="s">
        <v>6</v>
      </c>
      <c r="C121" s="97">
        <f>'нові випадки'!C121</f>
        <v>1444</v>
      </c>
      <c r="D121" s="98">
        <v>568</v>
      </c>
      <c r="E121" s="44">
        <f t="shared" si="6"/>
        <v>0.39335180055401664</v>
      </c>
    </row>
    <row r="122" spans="1:5" ht="13.5" thickBot="1" x14ac:dyDescent="0.25">
      <c r="A122" s="59">
        <v>2011</v>
      </c>
      <c r="B122" s="56" t="s">
        <v>7</v>
      </c>
      <c r="C122" s="97">
        <f>'нові випадки'!C122</f>
        <v>1449</v>
      </c>
      <c r="D122" s="16">
        <v>567</v>
      </c>
      <c r="E122" s="44">
        <f t="shared" si="6"/>
        <v>0.39130434782608697</v>
      </c>
    </row>
    <row r="123" spans="1:5" ht="13.5" thickBot="1" x14ac:dyDescent="0.25">
      <c r="A123" s="59">
        <v>2011</v>
      </c>
      <c r="B123" s="56" t="s">
        <v>8</v>
      </c>
      <c r="C123" s="97">
        <f>'нові випадки'!C123</f>
        <v>1481</v>
      </c>
      <c r="D123" s="16">
        <v>568</v>
      </c>
      <c r="E123" s="44">
        <f t="shared" si="6"/>
        <v>0.38352464550979071</v>
      </c>
    </row>
    <row r="124" spans="1:5" ht="13.5" thickBot="1" x14ac:dyDescent="0.25">
      <c r="A124" s="59">
        <v>2011</v>
      </c>
      <c r="B124" s="56" t="s">
        <v>9</v>
      </c>
      <c r="C124" s="97">
        <f>'нові випадки'!C124</f>
        <v>1515</v>
      </c>
      <c r="D124" s="16">
        <v>588</v>
      </c>
      <c r="E124" s="44">
        <f t="shared" si="6"/>
        <v>0.38811881188118813</v>
      </c>
    </row>
    <row r="125" spans="1:5" ht="13.5" thickBot="1" x14ac:dyDescent="0.25">
      <c r="A125" s="59">
        <v>2011</v>
      </c>
      <c r="B125" s="56" t="s">
        <v>10</v>
      </c>
      <c r="C125" s="97">
        <f>'нові випадки'!C125</f>
        <v>1332</v>
      </c>
      <c r="D125" s="16">
        <v>486</v>
      </c>
      <c r="E125" s="44">
        <f t="shared" si="6"/>
        <v>0.36486486486486486</v>
      </c>
    </row>
    <row r="126" spans="1:5" ht="13.5" thickBot="1" x14ac:dyDescent="0.25">
      <c r="A126" s="59">
        <v>2011</v>
      </c>
      <c r="B126" s="56" t="s">
        <v>11</v>
      </c>
      <c r="C126" s="97">
        <f>'нові випадки'!C126</f>
        <v>1294</v>
      </c>
      <c r="D126" s="16">
        <v>502</v>
      </c>
      <c r="E126" s="44">
        <f t="shared" si="6"/>
        <v>0.38794435857805254</v>
      </c>
    </row>
    <row r="127" spans="1:5" ht="13.5" thickBot="1" x14ac:dyDescent="0.25">
      <c r="A127" s="59">
        <v>2011</v>
      </c>
      <c r="B127" s="56" t="s">
        <v>12</v>
      </c>
      <c r="C127" s="97">
        <f>'нові випадки'!C127</f>
        <v>1293</v>
      </c>
      <c r="D127" s="16">
        <v>487</v>
      </c>
      <c r="E127" s="44">
        <f t="shared" si="6"/>
        <v>0.37664346481051819</v>
      </c>
    </row>
    <row r="128" spans="1:5" ht="13.5" thickBot="1" x14ac:dyDescent="0.25">
      <c r="A128" s="59">
        <v>2011</v>
      </c>
      <c r="B128" s="56" t="s">
        <v>13</v>
      </c>
      <c r="C128" s="97">
        <f>'нові випадки'!C128</f>
        <v>1376</v>
      </c>
      <c r="D128" s="16">
        <v>540</v>
      </c>
      <c r="E128" s="44">
        <f t="shared" si="6"/>
        <v>0.39244186046511625</v>
      </c>
    </row>
    <row r="129" spans="1:5" ht="13.5" thickBot="1" x14ac:dyDescent="0.25">
      <c r="A129" s="59">
        <v>2011</v>
      </c>
      <c r="B129" s="56" t="s">
        <v>14</v>
      </c>
      <c r="C129" s="97">
        <f>'нові випадки'!C129</f>
        <v>1491</v>
      </c>
      <c r="D129" s="16">
        <v>516</v>
      </c>
      <c r="E129" s="44">
        <f t="shared" si="6"/>
        <v>0.34607645875251508</v>
      </c>
    </row>
    <row r="130" spans="1:5" ht="13.5" thickBot="1" x14ac:dyDescent="0.25">
      <c r="A130" s="59">
        <v>2011</v>
      </c>
      <c r="B130" s="56" t="s">
        <v>15</v>
      </c>
      <c r="C130" s="97">
        <f>'нові випадки'!C130</f>
        <v>1376</v>
      </c>
      <c r="D130" s="16">
        <v>526</v>
      </c>
      <c r="E130" s="44">
        <f t="shared" si="6"/>
        <v>0.38226744186046513</v>
      </c>
    </row>
    <row r="131" spans="1:5" ht="13.5" thickBot="1" x14ac:dyDescent="0.25">
      <c r="A131" s="59">
        <v>2011</v>
      </c>
      <c r="B131" s="56" t="s">
        <v>16</v>
      </c>
      <c r="C131" s="97">
        <f>'нові випадки'!C131</f>
        <v>1540</v>
      </c>
      <c r="D131" s="16">
        <v>586</v>
      </c>
      <c r="E131" s="44">
        <f t="shared" si="6"/>
        <v>0.38051948051948054</v>
      </c>
    </row>
    <row r="132" spans="1:5" x14ac:dyDescent="0.2">
      <c r="A132" s="138">
        <v>2011</v>
      </c>
      <c r="B132" s="139" t="s">
        <v>5</v>
      </c>
      <c r="C132" s="155">
        <f>'нові випадки'!C132</f>
        <v>1657</v>
      </c>
      <c r="D132" s="141">
        <v>650</v>
      </c>
      <c r="E132" s="150">
        <f t="shared" si="6"/>
        <v>0.39227519613759809</v>
      </c>
    </row>
    <row r="133" spans="1:5" ht="13.5" thickBot="1" x14ac:dyDescent="0.25">
      <c r="A133" s="129">
        <v>2011</v>
      </c>
      <c r="B133" s="101" t="s">
        <v>4</v>
      </c>
      <c r="C133" s="102">
        <f>SUM(C121:C132)</f>
        <v>17248</v>
      </c>
      <c r="D133" s="102">
        <f>SUM(D121:D132)</f>
        <v>6584</v>
      </c>
      <c r="E133" s="148">
        <f t="shared" si="6"/>
        <v>0.38172541743970317</v>
      </c>
    </row>
    <row r="134" spans="1:5" ht="13.5" thickBot="1" x14ac:dyDescent="0.25">
      <c r="A134" s="59">
        <v>2012</v>
      </c>
      <c r="B134" s="96" t="s">
        <v>6</v>
      </c>
      <c r="C134" s="97">
        <f>'нові випадки'!C134</f>
        <v>1292</v>
      </c>
      <c r="D134" s="98">
        <v>471</v>
      </c>
      <c r="E134" s="44">
        <f>D134/C134</f>
        <v>0.36455108359133126</v>
      </c>
    </row>
    <row r="135" spans="1:5" ht="13.5" thickBot="1" x14ac:dyDescent="0.25">
      <c r="A135" s="59">
        <v>2012</v>
      </c>
      <c r="B135" s="56" t="s">
        <v>7</v>
      </c>
      <c r="C135" s="97">
        <f>'нові випадки'!C135</f>
        <v>1433</v>
      </c>
      <c r="D135" s="16">
        <v>556</v>
      </c>
      <c r="E135" s="44">
        <f t="shared" ref="E135:E146" si="7">D135/C135</f>
        <v>0.38799720865317516</v>
      </c>
    </row>
    <row r="136" spans="1:5" ht="13.5" thickBot="1" x14ac:dyDescent="0.25">
      <c r="A136" s="59">
        <v>2012</v>
      </c>
      <c r="B136" s="56" t="s">
        <v>8</v>
      </c>
      <c r="C136" s="97">
        <f>'нові випадки'!C136</f>
        <v>1371</v>
      </c>
      <c r="D136" s="16">
        <v>492</v>
      </c>
      <c r="E136" s="44">
        <f t="shared" si="7"/>
        <v>0.35886214442013131</v>
      </c>
    </row>
    <row r="137" spans="1:5" ht="13.5" thickBot="1" x14ac:dyDescent="0.25">
      <c r="A137" s="59">
        <v>2012</v>
      </c>
      <c r="B137" s="56" t="s">
        <v>9</v>
      </c>
      <c r="C137" s="97">
        <f>'нові випадки'!C137</f>
        <v>1372</v>
      </c>
      <c r="D137" s="16">
        <v>483</v>
      </c>
      <c r="E137" s="44">
        <f t="shared" si="7"/>
        <v>0.35204081632653061</v>
      </c>
    </row>
    <row r="138" spans="1:5" ht="13.5" thickBot="1" x14ac:dyDescent="0.25">
      <c r="A138" s="59">
        <v>2012</v>
      </c>
      <c r="B138" s="56" t="s">
        <v>10</v>
      </c>
      <c r="C138" s="97">
        <f>'нові випадки'!C138</f>
        <v>1351</v>
      </c>
      <c r="D138" s="16">
        <v>493</v>
      </c>
      <c r="E138" s="44">
        <f t="shared" si="7"/>
        <v>0.36491487786824572</v>
      </c>
    </row>
    <row r="139" spans="1:5" ht="13.5" thickBot="1" x14ac:dyDescent="0.25">
      <c r="A139" s="59">
        <v>2012</v>
      </c>
      <c r="B139" s="56" t="s">
        <v>11</v>
      </c>
      <c r="C139" s="97">
        <f>'нові випадки'!C139</f>
        <v>1263</v>
      </c>
      <c r="D139" s="16">
        <v>428</v>
      </c>
      <c r="E139" s="44">
        <f t="shared" si="7"/>
        <v>0.33887569279493268</v>
      </c>
    </row>
    <row r="140" spans="1:5" ht="13.5" thickBot="1" x14ac:dyDescent="0.25">
      <c r="A140" s="59">
        <v>2012</v>
      </c>
      <c r="B140" s="56" t="s">
        <v>12</v>
      </c>
      <c r="C140" s="97">
        <f>'нові випадки'!C140</f>
        <v>1400</v>
      </c>
      <c r="D140" s="16">
        <v>484</v>
      </c>
      <c r="E140" s="44">
        <f t="shared" si="7"/>
        <v>0.3457142857142857</v>
      </c>
    </row>
    <row r="141" spans="1:5" ht="13.5" thickBot="1" x14ac:dyDescent="0.25">
      <c r="A141" s="59">
        <v>2012</v>
      </c>
      <c r="B141" s="56" t="s">
        <v>13</v>
      </c>
      <c r="C141" s="97">
        <f>'нові випадки'!C141</f>
        <v>1410</v>
      </c>
      <c r="D141" s="16">
        <v>520</v>
      </c>
      <c r="E141" s="44">
        <f t="shared" si="7"/>
        <v>0.36879432624113473</v>
      </c>
    </row>
    <row r="142" spans="1:5" ht="13.5" thickBot="1" x14ac:dyDescent="0.25">
      <c r="A142" s="59">
        <v>2012</v>
      </c>
      <c r="B142" s="56" t="s">
        <v>14</v>
      </c>
      <c r="C142" s="97">
        <f>'нові випадки'!C142</f>
        <v>1349</v>
      </c>
      <c r="D142" s="16">
        <v>479</v>
      </c>
      <c r="E142" s="44">
        <f t="shared" si="7"/>
        <v>0.35507783543365457</v>
      </c>
    </row>
    <row r="143" spans="1:5" ht="13.5" thickBot="1" x14ac:dyDescent="0.25">
      <c r="A143" s="59">
        <v>2012</v>
      </c>
      <c r="B143" s="56" t="s">
        <v>15</v>
      </c>
      <c r="C143" s="97">
        <f>'нові випадки'!C143</f>
        <v>1541</v>
      </c>
      <c r="D143" s="16">
        <v>525</v>
      </c>
      <c r="E143" s="44">
        <f t="shared" si="7"/>
        <v>0.34068786502271253</v>
      </c>
    </row>
    <row r="144" spans="1:5" ht="13.5" thickBot="1" x14ac:dyDescent="0.25">
      <c r="A144" s="59">
        <v>2012</v>
      </c>
      <c r="B144" s="56" t="s">
        <v>16</v>
      </c>
      <c r="C144" s="97">
        <f>'нові випадки'!C144</f>
        <v>1509</v>
      </c>
      <c r="D144" s="16">
        <v>504</v>
      </c>
      <c r="E144" s="44">
        <f t="shared" si="7"/>
        <v>0.33399602385685884</v>
      </c>
    </row>
    <row r="145" spans="1:5" x14ac:dyDescent="0.2">
      <c r="A145" s="138">
        <v>2012</v>
      </c>
      <c r="B145" s="139" t="s">
        <v>5</v>
      </c>
      <c r="C145" s="155">
        <f>'нові випадки'!C145</f>
        <v>1383</v>
      </c>
      <c r="D145" s="141">
        <v>497</v>
      </c>
      <c r="E145" s="150">
        <f t="shared" si="7"/>
        <v>0.35936370209689084</v>
      </c>
    </row>
    <row r="146" spans="1:5" ht="13.5" thickBot="1" x14ac:dyDescent="0.25">
      <c r="A146" s="129">
        <v>2012</v>
      </c>
      <c r="B146" s="101" t="s">
        <v>4</v>
      </c>
      <c r="C146" s="102">
        <f>SUM(C134:C145)</f>
        <v>16674</v>
      </c>
      <c r="D146" s="102">
        <f>SUM(D134:D145)</f>
        <v>5932</v>
      </c>
      <c r="E146" s="148">
        <f t="shared" si="7"/>
        <v>0.35576346407580667</v>
      </c>
    </row>
    <row r="147" spans="1:5" ht="13.5" thickBot="1" x14ac:dyDescent="0.25">
      <c r="A147" s="158">
        <v>2013</v>
      </c>
      <c r="B147" s="96" t="s">
        <v>6</v>
      </c>
      <c r="C147" s="97">
        <f>'нові випадки'!C147</f>
        <v>1527</v>
      </c>
      <c r="D147" s="159">
        <v>518</v>
      </c>
      <c r="E147" s="44">
        <f>D147/C147</f>
        <v>0.33922724296005241</v>
      </c>
    </row>
    <row r="148" spans="1:5" ht="13.5" thickBot="1" x14ac:dyDescent="0.25">
      <c r="A148" s="158">
        <v>2013</v>
      </c>
      <c r="B148" s="56" t="s">
        <v>7</v>
      </c>
      <c r="C148" s="97">
        <f>'нові випадки'!C148</f>
        <v>1464</v>
      </c>
      <c r="D148" s="159">
        <v>516</v>
      </c>
      <c r="E148" s="44">
        <f t="shared" ref="E148:E156" si="8">D148/C148</f>
        <v>0.35245901639344263</v>
      </c>
    </row>
    <row r="149" spans="1:5" ht="13.5" thickBot="1" x14ac:dyDescent="0.25">
      <c r="A149" s="158">
        <v>2013</v>
      </c>
      <c r="B149" s="56" t="s">
        <v>8</v>
      </c>
      <c r="C149" s="97">
        <f>'нові випадки'!C149</f>
        <v>1585</v>
      </c>
      <c r="D149" s="159">
        <v>565</v>
      </c>
      <c r="E149" s="44">
        <f t="shared" si="8"/>
        <v>0.35646687697160884</v>
      </c>
    </row>
    <row r="150" spans="1:5" ht="13.5" thickBot="1" x14ac:dyDescent="0.25">
      <c r="A150" s="158">
        <v>2013</v>
      </c>
      <c r="B150" s="56" t="s">
        <v>9</v>
      </c>
      <c r="C150" s="97">
        <f>'нові випадки'!C150</f>
        <v>1618</v>
      </c>
      <c r="D150" s="159">
        <v>548</v>
      </c>
      <c r="E150" s="44">
        <f t="shared" si="8"/>
        <v>0.33868974042027195</v>
      </c>
    </row>
    <row r="151" spans="1:5" ht="13.5" thickBot="1" x14ac:dyDescent="0.25">
      <c r="A151" s="158">
        <v>2013</v>
      </c>
      <c r="B151" s="56" t="s">
        <v>10</v>
      </c>
      <c r="C151" s="97">
        <f>'нові випадки'!C151</f>
        <v>1253</v>
      </c>
      <c r="D151" s="159">
        <v>461</v>
      </c>
      <c r="E151" s="44">
        <f t="shared" si="8"/>
        <v>0.3679169992019154</v>
      </c>
    </row>
    <row r="152" spans="1:5" ht="13.5" thickBot="1" x14ac:dyDescent="0.25">
      <c r="A152" s="158">
        <v>2013</v>
      </c>
      <c r="B152" s="56" t="s">
        <v>11</v>
      </c>
      <c r="C152" s="97">
        <f>'нові випадки'!C152</f>
        <v>1415</v>
      </c>
      <c r="D152" s="159">
        <v>440</v>
      </c>
      <c r="E152" s="44">
        <f t="shared" si="8"/>
        <v>0.31095406360424027</v>
      </c>
    </row>
    <row r="153" spans="1:5" ht="13.5" thickBot="1" x14ac:dyDescent="0.25">
      <c r="A153" s="158">
        <v>2013</v>
      </c>
      <c r="B153" s="56" t="s">
        <v>12</v>
      </c>
      <c r="C153" s="97">
        <f>'нові випадки'!C153</f>
        <v>1445</v>
      </c>
      <c r="D153" s="159">
        <v>452</v>
      </c>
      <c r="E153" s="44">
        <f t="shared" si="8"/>
        <v>0.31280276816608998</v>
      </c>
    </row>
    <row r="154" spans="1:5" ht="13.5" thickBot="1" x14ac:dyDescent="0.25">
      <c r="A154" s="158">
        <v>2013</v>
      </c>
      <c r="B154" s="56" t="s">
        <v>13</v>
      </c>
      <c r="C154" s="97">
        <f>'нові випадки'!C154</f>
        <v>1426</v>
      </c>
      <c r="D154" s="159">
        <v>455</v>
      </c>
      <c r="E154" s="44">
        <f t="shared" si="8"/>
        <v>0.31907433380084149</v>
      </c>
    </row>
    <row r="155" spans="1:5" ht="13.5" thickBot="1" x14ac:dyDescent="0.25">
      <c r="A155" s="158">
        <v>2013</v>
      </c>
      <c r="B155" s="56" t="s">
        <v>14</v>
      </c>
      <c r="C155" s="97">
        <f>'нові випадки'!C155</f>
        <v>1269</v>
      </c>
      <c r="D155" s="159">
        <v>427</v>
      </c>
      <c r="E155" s="44">
        <f t="shared" si="8"/>
        <v>0.33648542159180456</v>
      </c>
    </row>
    <row r="156" spans="1:5" ht="13.5" thickBot="1" x14ac:dyDescent="0.25">
      <c r="A156" s="158">
        <v>2013</v>
      </c>
      <c r="B156" s="56" t="s">
        <v>15</v>
      </c>
      <c r="C156" s="97">
        <f>'нові випадки'!C156</f>
        <v>1544</v>
      </c>
      <c r="D156" s="159">
        <v>478</v>
      </c>
      <c r="E156" s="44">
        <f t="shared" si="8"/>
        <v>0.30958549222797926</v>
      </c>
    </row>
    <row r="157" spans="1:5" ht="13.5" thickBot="1" x14ac:dyDescent="0.25">
      <c r="A157" s="158">
        <v>2013</v>
      </c>
      <c r="B157" s="56" t="s">
        <v>16</v>
      </c>
      <c r="C157" s="97">
        <f>'нові випадки'!C157</f>
        <v>1307</v>
      </c>
      <c r="D157" s="159">
        <v>403</v>
      </c>
      <c r="E157" s="44">
        <f>D157/C157</f>
        <v>0.30833970925784238</v>
      </c>
    </row>
    <row r="158" spans="1:5" x14ac:dyDescent="0.2">
      <c r="A158" s="138">
        <v>2013</v>
      </c>
      <c r="B158" s="139" t="s">
        <v>5</v>
      </c>
      <c r="C158" s="155">
        <f>'нові випадки'!C158</f>
        <v>1344</v>
      </c>
      <c r="D158" s="141">
        <v>386</v>
      </c>
      <c r="E158" s="150">
        <f>D158/C158</f>
        <v>0.28720238095238093</v>
      </c>
    </row>
    <row r="159" spans="1:5" ht="13.5" thickBot="1" x14ac:dyDescent="0.25">
      <c r="A159" s="129">
        <v>2013</v>
      </c>
      <c r="B159" s="101" t="s">
        <v>4</v>
      </c>
      <c r="C159" s="102">
        <f>SUM(C147:C158)</f>
        <v>17197</v>
      </c>
      <c r="D159" s="102">
        <f>SUM(D147:D158)</f>
        <v>5649</v>
      </c>
      <c r="E159" s="148">
        <f>D159/C159</f>
        <v>0.32848752689422572</v>
      </c>
    </row>
    <row r="160" spans="1:5" ht="13.5" thickBot="1" x14ac:dyDescent="0.25">
      <c r="A160" s="158">
        <v>2014</v>
      </c>
      <c r="B160" s="96" t="s">
        <v>6</v>
      </c>
      <c r="C160" s="97">
        <f>'нові випадки'!C160</f>
        <v>1636</v>
      </c>
      <c r="D160" s="159">
        <v>482</v>
      </c>
      <c r="E160" s="44">
        <f>D160/C160</f>
        <v>0.29462102689486552</v>
      </c>
    </row>
    <row r="161" spans="1:5" ht="13.5" thickBot="1" x14ac:dyDescent="0.25">
      <c r="A161" s="158">
        <v>2014</v>
      </c>
      <c r="B161" s="56" t="s">
        <v>7</v>
      </c>
      <c r="C161" s="97">
        <f>'нові випадки'!C161</f>
        <v>1658</v>
      </c>
      <c r="D161" s="159">
        <v>533</v>
      </c>
      <c r="E161" s="44">
        <f t="shared" ref="E161:E169" si="9">D161/C161</f>
        <v>0.32147165259348615</v>
      </c>
    </row>
    <row r="162" spans="1:5" ht="13.5" thickBot="1" x14ac:dyDescent="0.25">
      <c r="A162" s="158">
        <v>2014</v>
      </c>
      <c r="B162" s="56" t="s">
        <v>8</v>
      </c>
      <c r="C162" s="97">
        <f>'нові випадки'!C162</f>
        <v>1597</v>
      </c>
      <c r="D162" s="159">
        <v>442</v>
      </c>
      <c r="E162" s="44">
        <f t="shared" si="9"/>
        <v>0.27676894176581091</v>
      </c>
    </row>
    <row r="163" spans="1:5" ht="13.5" thickBot="1" x14ac:dyDescent="0.25">
      <c r="A163" s="158">
        <v>2014</v>
      </c>
      <c r="B163" s="56" t="s">
        <v>9</v>
      </c>
      <c r="C163" s="97">
        <f>'нові випадки'!C163</f>
        <v>1498</v>
      </c>
      <c r="D163" s="159">
        <v>423</v>
      </c>
      <c r="E163" s="44">
        <f t="shared" si="9"/>
        <v>0.28237650200267023</v>
      </c>
    </row>
    <row r="164" spans="1:5" ht="13.5" thickBot="1" x14ac:dyDescent="0.25">
      <c r="A164" s="158">
        <v>2014</v>
      </c>
      <c r="B164" s="56" t="s">
        <v>10</v>
      </c>
      <c r="C164" s="97">
        <f>'нові випадки'!C164</f>
        <v>1259</v>
      </c>
      <c r="D164" s="159">
        <v>342</v>
      </c>
      <c r="E164" s="44">
        <f t="shared" si="9"/>
        <v>0.27164416203335978</v>
      </c>
    </row>
    <row r="165" spans="1:5" ht="13.5" thickBot="1" x14ac:dyDescent="0.25">
      <c r="A165" s="158">
        <v>2014</v>
      </c>
      <c r="B165" s="56" t="s">
        <v>11</v>
      </c>
      <c r="C165" s="97">
        <f>'нові випадки'!C165</f>
        <v>1217</v>
      </c>
      <c r="D165" s="159">
        <v>361</v>
      </c>
      <c r="E165" s="44">
        <f t="shared" si="9"/>
        <v>0.29663105998356615</v>
      </c>
    </row>
    <row r="166" spans="1:5" ht="13.5" thickBot="1" x14ac:dyDescent="0.25">
      <c r="A166" s="158">
        <v>2014</v>
      </c>
      <c r="B166" s="56" t="s">
        <v>12</v>
      </c>
      <c r="C166" s="97">
        <f>'нові випадки'!C166</f>
        <v>1094</v>
      </c>
      <c r="D166" s="159">
        <v>329</v>
      </c>
      <c r="E166" s="44">
        <f t="shared" si="9"/>
        <v>0.30073126142595979</v>
      </c>
    </row>
    <row r="167" spans="1:5" ht="13.5" thickBot="1" x14ac:dyDescent="0.25">
      <c r="A167" s="158">
        <v>2014</v>
      </c>
      <c r="B167" s="56" t="s">
        <v>13</v>
      </c>
      <c r="C167" s="97">
        <f>'нові випадки'!C167</f>
        <v>1313</v>
      </c>
      <c r="D167" s="159">
        <v>360</v>
      </c>
      <c r="E167" s="44">
        <f t="shared" si="9"/>
        <v>0.27418126428027417</v>
      </c>
    </row>
    <row r="168" spans="1:5" ht="13.5" thickBot="1" x14ac:dyDescent="0.25">
      <c r="A168" s="158">
        <v>2014</v>
      </c>
      <c r="B168" s="56" t="s">
        <v>14</v>
      </c>
      <c r="C168" s="97">
        <f>'нові випадки'!C168</f>
        <v>989</v>
      </c>
      <c r="D168" s="159">
        <v>267</v>
      </c>
      <c r="E168" s="44">
        <f t="shared" si="9"/>
        <v>0.26996966632962588</v>
      </c>
    </row>
    <row r="169" spans="1:5" ht="13.5" thickBot="1" x14ac:dyDescent="0.25">
      <c r="A169" s="158">
        <v>2014</v>
      </c>
      <c r="B169" s="56" t="s">
        <v>15</v>
      </c>
      <c r="C169" s="97">
        <f>'нові випадки'!C169</f>
        <v>1143</v>
      </c>
      <c r="D169" s="159">
        <v>360</v>
      </c>
      <c r="E169" s="44">
        <f t="shared" si="9"/>
        <v>0.31496062992125984</v>
      </c>
    </row>
    <row r="170" spans="1:5" ht="13.5" thickBot="1" x14ac:dyDescent="0.25">
      <c r="A170" s="158">
        <v>2014</v>
      </c>
      <c r="B170" s="56" t="s">
        <v>16</v>
      </c>
      <c r="C170" s="97">
        <f>'нові випадки'!C170</f>
        <v>1178</v>
      </c>
      <c r="D170" s="159">
        <v>334</v>
      </c>
      <c r="E170" s="44">
        <f>D170/C170</f>
        <v>0.28353140916808151</v>
      </c>
    </row>
    <row r="171" spans="1:5" x14ac:dyDescent="0.2">
      <c r="A171" s="138">
        <v>2014</v>
      </c>
      <c r="B171" s="139" t="s">
        <v>5</v>
      </c>
      <c r="C171" s="155">
        <f>'нові випадки'!C171</f>
        <v>1195</v>
      </c>
      <c r="D171" s="141">
        <v>347</v>
      </c>
      <c r="E171" s="150">
        <f>D171/C171</f>
        <v>0.29037656903765691</v>
      </c>
    </row>
    <row r="172" spans="1:5" ht="13.5" thickBot="1" x14ac:dyDescent="0.25">
      <c r="A172" s="129">
        <v>2014</v>
      </c>
      <c r="B172" s="101" t="s">
        <v>4</v>
      </c>
      <c r="C172" s="102">
        <f>SUM(C160:C171)</f>
        <v>15777</v>
      </c>
      <c r="D172" s="102">
        <f>SUM(D160:D171)</f>
        <v>4580</v>
      </c>
      <c r="E172" s="148">
        <f>D172/C172</f>
        <v>0.29029600050706728</v>
      </c>
    </row>
    <row r="173" spans="1:5" ht="13.5" thickBot="1" x14ac:dyDescent="0.25">
      <c r="A173" s="158">
        <v>2015</v>
      </c>
      <c r="B173" s="96" t="s">
        <v>6</v>
      </c>
      <c r="C173" s="97">
        <f>'нові випадки'!C173</f>
        <v>742</v>
      </c>
      <c r="D173" s="159">
        <v>194</v>
      </c>
      <c r="E173" s="44">
        <f>D173/C173</f>
        <v>0.26145552560646901</v>
      </c>
    </row>
    <row r="174" spans="1:5" ht="13.5" thickBot="1" x14ac:dyDescent="0.25">
      <c r="A174" s="158">
        <v>2015</v>
      </c>
      <c r="B174" s="56" t="s">
        <v>7</v>
      </c>
      <c r="C174" s="97">
        <f>'нові випадки'!C174</f>
        <v>972</v>
      </c>
      <c r="D174" s="159">
        <v>255</v>
      </c>
      <c r="E174" s="44">
        <f t="shared" ref="E174:E182" si="10">D174/C174</f>
        <v>0.26234567901234568</v>
      </c>
    </row>
    <row r="175" spans="1:5" ht="13.5" thickBot="1" x14ac:dyDescent="0.25">
      <c r="A175" s="158">
        <v>2015</v>
      </c>
      <c r="B175" s="56" t="s">
        <v>8</v>
      </c>
      <c r="C175" s="97">
        <f>'нові випадки'!C175</f>
        <v>985</v>
      </c>
      <c r="D175" s="159">
        <v>237</v>
      </c>
      <c r="E175" s="44">
        <f t="shared" si="10"/>
        <v>0.24060913705583756</v>
      </c>
    </row>
    <row r="176" spans="1:5" ht="13.5" thickBot="1" x14ac:dyDescent="0.25">
      <c r="A176" s="158">
        <v>2015</v>
      </c>
      <c r="B176" s="56" t="s">
        <v>9</v>
      </c>
      <c r="C176" s="97">
        <f>'нові випадки'!C176</f>
        <v>851</v>
      </c>
      <c r="D176" s="159">
        <v>220</v>
      </c>
      <c r="E176" s="44">
        <f t="shared" si="10"/>
        <v>0.25851938895417154</v>
      </c>
    </row>
    <row r="177" spans="1:5" ht="13.5" thickBot="1" x14ac:dyDescent="0.25">
      <c r="A177" s="158">
        <v>2015</v>
      </c>
      <c r="B177" s="56" t="s">
        <v>10</v>
      </c>
      <c r="C177" s="97">
        <f>'нові випадки'!C177</f>
        <v>953</v>
      </c>
      <c r="D177" s="159">
        <v>216</v>
      </c>
      <c r="E177" s="44">
        <f t="shared" si="10"/>
        <v>0.22665267576075551</v>
      </c>
    </row>
    <row r="178" spans="1:5" ht="13.5" thickBot="1" x14ac:dyDescent="0.25">
      <c r="A178" s="158">
        <v>2015</v>
      </c>
      <c r="B178" s="56" t="s">
        <v>11</v>
      </c>
      <c r="C178" s="97">
        <f>'нові випадки'!C178</f>
        <v>1179</v>
      </c>
      <c r="D178" s="159">
        <v>324</v>
      </c>
      <c r="E178" s="44">
        <f t="shared" si="10"/>
        <v>0.27480916030534353</v>
      </c>
    </row>
    <row r="179" spans="1:5" ht="13.5" thickBot="1" x14ac:dyDescent="0.25">
      <c r="A179" s="158">
        <v>2015</v>
      </c>
      <c r="B179" s="56" t="s">
        <v>12</v>
      </c>
      <c r="C179" s="97">
        <f>'нові випадки'!C179</f>
        <v>1150</v>
      </c>
      <c r="D179" s="159">
        <v>347</v>
      </c>
      <c r="E179" s="44">
        <f t="shared" si="10"/>
        <v>0.30173913043478262</v>
      </c>
    </row>
    <row r="180" spans="1:5" ht="13.5" thickBot="1" x14ac:dyDescent="0.25">
      <c r="A180" s="158">
        <v>2015</v>
      </c>
      <c r="B180" s="56" t="s">
        <v>13</v>
      </c>
      <c r="C180" s="97">
        <f>'нові випадки'!C180</f>
        <v>951</v>
      </c>
      <c r="D180" s="159">
        <v>259</v>
      </c>
      <c r="E180" s="44">
        <f t="shared" si="10"/>
        <v>0.2723449001051525</v>
      </c>
    </row>
    <row r="181" spans="1:5" ht="13.5" thickBot="1" x14ac:dyDescent="0.25">
      <c r="A181" s="158">
        <v>2015</v>
      </c>
      <c r="B181" s="56" t="s">
        <v>14</v>
      </c>
      <c r="C181" s="97">
        <f>'нові випадки'!C181</f>
        <v>1040</v>
      </c>
      <c r="D181" s="159">
        <v>280</v>
      </c>
      <c r="E181" s="44">
        <f t="shared" si="10"/>
        <v>0.26923076923076922</v>
      </c>
    </row>
    <row r="182" spans="1:5" ht="13.5" thickBot="1" x14ac:dyDescent="0.25">
      <c r="A182" s="158">
        <v>2015</v>
      </c>
      <c r="B182" s="56" t="s">
        <v>15</v>
      </c>
      <c r="C182" s="97">
        <f>'нові випадки'!C182</f>
        <v>1080</v>
      </c>
      <c r="D182" s="159">
        <v>274</v>
      </c>
      <c r="E182" s="44">
        <f t="shared" si="10"/>
        <v>0.25370370370370371</v>
      </c>
    </row>
    <row r="183" spans="1:5" ht="13.5" thickBot="1" x14ac:dyDescent="0.25">
      <c r="A183" s="158">
        <v>2015</v>
      </c>
      <c r="B183" s="56" t="s">
        <v>16</v>
      </c>
      <c r="C183" s="97">
        <f>'нові випадки'!C183</f>
        <v>1071</v>
      </c>
      <c r="D183" s="159"/>
      <c r="E183" s="44">
        <f>D183/C183</f>
        <v>0</v>
      </c>
    </row>
    <row r="184" spans="1:5" x14ac:dyDescent="0.2">
      <c r="A184" s="139">
        <v>2015</v>
      </c>
      <c r="B184" s="139" t="s">
        <v>5</v>
      </c>
      <c r="C184" s="155">
        <f>'нові випадки'!C184</f>
        <v>1264</v>
      </c>
      <c r="D184" s="141"/>
      <c r="E184" s="150">
        <f>D184/C184</f>
        <v>0</v>
      </c>
    </row>
    <row r="185" spans="1:5" ht="13.5" thickBot="1" x14ac:dyDescent="0.25">
      <c r="A185" s="101">
        <v>2015</v>
      </c>
      <c r="B185" s="101" t="s">
        <v>4</v>
      </c>
      <c r="C185" s="102">
        <f>SUM(C173:C184)</f>
        <v>12238</v>
      </c>
      <c r="D185" s="102">
        <f>SUM(D173:D184)</f>
        <v>2606</v>
      </c>
      <c r="E185" s="148">
        <f>D185/C185</f>
        <v>0.21294329138748161</v>
      </c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60" orientation="landscape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5"/>
  <sheetViews>
    <sheetView workbookViewId="0">
      <pane xSplit="3" ySplit="2" topLeftCell="D51" activePane="bottomRight" state="frozen"/>
      <selection pane="topRight" activeCell="D1" sqref="D1"/>
      <selection pane="bottomLeft" activeCell="A3" sqref="A3"/>
      <selection pane="bottomRight" activeCell="F168" sqref="F168"/>
    </sheetView>
  </sheetViews>
  <sheetFormatPr defaultRowHeight="12.75" x14ac:dyDescent="0.2"/>
  <cols>
    <col min="3" max="3" width="22" customWidth="1"/>
    <col min="6" max="6" width="10.28515625" bestFit="1" customWidth="1"/>
  </cols>
  <sheetData>
    <row r="1" spans="1:13" ht="76.5" x14ac:dyDescent="0.2">
      <c r="A1" s="5"/>
      <c r="B1" s="6"/>
      <c r="C1" s="7" t="s">
        <v>25</v>
      </c>
      <c r="D1" s="229" t="s">
        <v>21</v>
      </c>
      <c r="E1" s="230"/>
      <c r="F1" s="231"/>
      <c r="G1" s="229" t="s">
        <v>22</v>
      </c>
      <c r="H1" s="230"/>
      <c r="I1" s="231"/>
      <c r="J1" s="229" t="s">
        <v>0</v>
      </c>
      <c r="K1" s="230"/>
      <c r="L1" s="231"/>
    </row>
    <row r="2" spans="1:13" x14ac:dyDescent="0.2">
      <c r="A2" s="9" t="s">
        <v>1</v>
      </c>
      <c r="B2" s="10" t="s">
        <v>2</v>
      </c>
      <c r="C2" s="9"/>
      <c r="D2" s="11" t="s">
        <v>17</v>
      </c>
      <c r="E2" s="12" t="s">
        <v>3</v>
      </c>
      <c r="F2" s="10" t="s">
        <v>4</v>
      </c>
      <c r="G2" s="11" t="s">
        <v>17</v>
      </c>
      <c r="H2" s="12" t="s">
        <v>3</v>
      </c>
      <c r="I2" s="10" t="s">
        <v>4</v>
      </c>
      <c r="J2" s="11" t="s">
        <v>17</v>
      </c>
      <c r="K2" s="12" t="s">
        <v>3</v>
      </c>
      <c r="L2" s="10" t="s">
        <v>4</v>
      </c>
    </row>
    <row r="3" spans="1:13" ht="13.5" thickBot="1" x14ac:dyDescent="0.25">
      <c r="A3" s="28">
        <v>2001</v>
      </c>
      <c r="B3" s="28" t="s">
        <v>5</v>
      </c>
      <c r="C3" s="66">
        <v>79961</v>
      </c>
      <c r="D3" s="67">
        <f>F3-E3</f>
        <v>40638</v>
      </c>
      <c r="E3" s="67">
        <v>2962</v>
      </c>
      <c r="F3" s="67">
        <v>43600</v>
      </c>
      <c r="G3" s="67">
        <v>2814</v>
      </c>
      <c r="H3" s="107">
        <v>93</v>
      </c>
      <c r="I3" s="67">
        <f>G3+H3</f>
        <v>2907</v>
      </c>
      <c r="J3" s="67">
        <v>1417</v>
      </c>
      <c r="K3" s="107">
        <v>56</v>
      </c>
      <c r="L3" s="67">
        <f>J3+K3</f>
        <v>1473</v>
      </c>
    </row>
    <row r="4" spans="1:13" x14ac:dyDescent="0.2">
      <c r="A4" s="22">
        <v>2002</v>
      </c>
      <c r="B4" s="19" t="s">
        <v>6</v>
      </c>
      <c r="C4" s="68">
        <v>78260</v>
      </c>
      <c r="D4" s="69">
        <f t="shared" ref="D4:D27" si="0">F4-E4</f>
        <v>41155</v>
      </c>
      <c r="E4" s="69">
        <f>E3+'нові випадки'!D4</f>
        <v>3105</v>
      </c>
      <c r="F4" s="69">
        <f>F3+'нові випадки'!E4</f>
        <v>44260</v>
      </c>
      <c r="G4" s="69">
        <f>G3+'нові випадки'!F4</f>
        <v>2904</v>
      </c>
      <c r="H4" s="38">
        <f>H3+'нові випадки'!G4</f>
        <v>93</v>
      </c>
      <c r="I4" s="69">
        <f t="shared" ref="I4:I27" si="1">G4+H4</f>
        <v>2997</v>
      </c>
      <c r="J4" s="69">
        <f>J3+'нові випадки'!I4</f>
        <v>1469</v>
      </c>
      <c r="K4" s="69">
        <f>K3+'нові випадки'!J4</f>
        <v>56</v>
      </c>
      <c r="L4" s="70">
        <f t="shared" ref="L4:L27" si="2">J4+K4</f>
        <v>1525</v>
      </c>
    </row>
    <row r="5" spans="1:13" x14ac:dyDescent="0.2">
      <c r="A5" s="24">
        <v>2002</v>
      </c>
      <c r="B5" s="13" t="s">
        <v>7</v>
      </c>
      <c r="C5" s="15">
        <v>79582</v>
      </c>
      <c r="D5" s="63">
        <f t="shared" si="0"/>
        <v>41734</v>
      </c>
      <c r="E5" s="63">
        <f>E4+'нові випадки'!D5</f>
        <v>3164</v>
      </c>
      <c r="F5" s="63">
        <f>F4+'нові випадки'!E5</f>
        <v>44898</v>
      </c>
      <c r="G5" s="63">
        <f>G4+'нові випадки'!F5</f>
        <v>2997</v>
      </c>
      <c r="H5" s="14">
        <f>H4+'нові випадки'!G5</f>
        <v>97</v>
      </c>
      <c r="I5" s="63">
        <f t="shared" si="1"/>
        <v>3094</v>
      </c>
      <c r="J5" s="63">
        <f>J4+'нові випадки'!I5</f>
        <v>1542</v>
      </c>
      <c r="K5" s="63">
        <f>K4+'нові випадки'!J5</f>
        <v>57</v>
      </c>
      <c r="L5" s="71">
        <f t="shared" si="2"/>
        <v>1599</v>
      </c>
    </row>
    <row r="6" spans="1:13" x14ac:dyDescent="0.2">
      <c r="A6" s="24">
        <v>2002</v>
      </c>
      <c r="B6" s="13" t="s">
        <v>8</v>
      </c>
      <c r="C6" s="15">
        <v>80893</v>
      </c>
      <c r="D6" s="63">
        <f t="shared" si="0"/>
        <v>42430</v>
      </c>
      <c r="E6" s="63">
        <f>E5+'нові випадки'!D6</f>
        <v>3284</v>
      </c>
      <c r="F6" s="63">
        <f>F5+'нові випадки'!E6</f>
        <v>45714</v>
      </c>
      <c r="G6" s="63">
        <v>3102</v>
      </c>
      <c r="H6" s="14">
        <f>H5+'нові випадки'!G6</f>
        <v>99</v>
      </c>
      <c r="I6" s="63">
        <f t="shared" si="1"/>
        <v>3201</v>
      </c>
      <c r="J6" s="63">
        <f>J5+'нові випадки'!I6</f>
        <v>1602</v>
      </c>
      <c r="K6" s="63">
        <f>K5+'нові випадки'!J6</f>
        <v>58</v>
      </c>
      <c r="L6" s="71">
        <f t="shared" si="2"/>
        <v>1660</v>
      </c>
      <c r="M6" s="4"/>
    </row>
    <row r="7" spans="1:13" x14ac:dyDescent="0.2">
      <c r="A7" s="24">
        <v>2002</v>
      </c>
      <c r="B7" s="13" t="s">
        <v>9</v>
      </c>
      <c r="C7" s="15">
        <v>86021</v>
      </c>
      <c r="D7" s="63">
        <f t="shared" si="0"/>
        <v>43069</v>
      </c>
      <c r="E7" s="63">
        <f>E6+'нові випадки'!D7</f>
        <v>3432</v>
      </c>
      <c r="F7" s="63">
        <f>F6+'нові випадки'!E7</f>
        <v>46501</v>
      </c>
      <c r="G7" s="63">
        <f>G6+'нові випадки'!F7</f>
        <v>3210</v>
      </c>
      <c r="H7" s="14">
        <f>H6+'нові випадки'!G7</f>
        <v>105</v>
      </c>
      <c r="I7" s="63">
        <f t="shared" si="1"/>
        <v>3315</v>
      </c>
      <c r="J7" s="63">
        <f>J6+'нові випадки'!I7</f>
        <v>1650</v>
      </c>
      <c r="K7" s="63">
        <f>K6+'нові випадки'!J7</f>
        <v>61</v>
      </c>
      <c r="L7" s="71">
        <f t="shared" si="2"/>
        <v>1711</v>
      </c>
    </row>
    <row r="8" spans="1:13" x14ac:dyDescent="0.2">
      <c r="A8" s="24">
        <v>2002</v>
      </c>
      <c r="B8" s="13" t="s">
        <v>10</v>
      </c>
      <c r="C8" s="15">
        <v>87210</v>
      </c>
      <c r="D8" s="63">
        <f t="shared" si="0"/>
        <v>43710</v>
      </c>
      <c r="E8" s="63">
        <f>E7+'нові випадки'!D8</f>
        <v>3528</v>
      </c>
      <c r="F8" s="63">
        <f>F7+'нові випадки'!E8</f>
        <v>47238</v>
      </c>
      <c r="G8" s="63">
        <f>G7+'нові випадки'!F8</f>
        <v>3295</v>
      </c>
      <c r="H8" s="14">
        <f>H7+'нові випадки'!G8</f>
        <v>106</v>
      </c>
      <c r="I8" s="63">
        <f t="shared" si="1"/>
        <v>3401</v>
      </c>
      <c r="J8" s="63">
        <f>J7+'нові випадки'!I8</f>
        <v>1696</v>
      </c>
      <c r="K8" s="63">
        <f>K7+'нові випадки'!J8</f>
        <v>61</v>
      </c>
      <c r="L8" s="71">
        <f t="shared" si="2"/>
        <v>1757</v>
      </c>
    </row>
    <row r="9" spans="1:13" x14ac:dyDescent="0.2">
      <c r="A9" s="24">
        <v>2002</v>
      </c>
      <c r="B9" s="13" t="s">
        <v>11</v>
      </c>
      <c r="C9" s="15">
        <v>88161</v>
      </c>
      <c r="D9" s="63">
        <f t="shared" si="0"/>
        <v>44372</v>
      </c>
      <c r="E9" s="63">
        <f>E8+'нові випадки'!D9</f>
        <v>3616</v>
      </c>
      <c r="F9" s="63">
        <f>F8+'нові випадки'!E9</f>
        <v>47988</v>
      </c>
      <c r="G9" s="63">
        <f>G8+'нові випадки'!F9</f>
        <v>3446</v>
      </c>
      <c r="H9" s="14">
        <f>H8+'нові випадки'!G9</f>
        <v>112</v>
      </c>
      <c r="I9" s="63">
        <f t="shared" si="1"/>
        <v>3558</v>
      </c>
      <c r="J9" s="63">
        <f>J8+'нові випадки'!I9</f>
        <v>1804</v>
      </c>
      <c r="K9" s="63">
        <f>K8+'нові випадки'!J9</f>
        <v>64</v>
      </c>
      <c r="L9" s="71">
        <f t="shared" si="2"/>
        <v>1868</v>
      </c>
    </row>
    <row r="10" spans="1:13" x14ac:dyDescent="0.2">
      <c r="A10" s="24">
        <v>2002</v>
      </c>
      <c r="B10" s="13" t="s">
        <v>12</v>
      </c>
      <c r="C10" s="15">
        <v>89179</v>
      </c>
      <c r="D10" s="63">
        <f t="shared" si="0"/>
        <v>44820</v>
      </c>
      <c r="E10" s="63">
        <f>E9+'нові випадки'!D10</f>
        <v>3676</v>
      </c>
      <c r="F10" s="63">
        <f>F9+'нові випадки'!E10</f>
        <v>48496</v>
      </c>
      <c r="G10" s="63">
        <f>G9+'нові випадки'!F10</f>
        <v>3547</v>
      </c>
      <c r="H10" s="14">
        <f>H9+'нові випадки'!G10</f>
        <v>118</v>
      </c>
      <c r="I10" s="63">
        <f t="shared" si="1"/>
        <v>3665</v>
      </c>
      <c r="J10" s="63">
        <f>J9+'нові випадки'!I10</f>
        <v>1864</v>
      </c>
      <c r="K10" s="63">
        <f>K9+'нові випадки'!J10</f>
        <v>68</v>
      </c>
      <c r="L10" s="71">
        <f t="shared" si="2"/>
        <v>1932</v>
      </c>
    </row>
    <row r="11" spans="1:13" x14ac:dyDescent="0.2">
      <c r="A11" s="24">
        <v>2002</v>
      </c>
      <c r="B11" s="13" t="s">
        <v>13</v>
      </c>
      <c r="C11" s="15">
        <v>90860</v>
      </c>
      <c r="D11" s="63">
        <f t="shared" si="0"/>
        <v>45365</v>
      </c>
      <c r="E11" s="63">
        <f>E10+'нові випадки'!D11</f>
        <v>3805</v>
      </c>
      <c r="F11" s="63">
        <f>F10+'нові випадки'!E11</f>
        <v>49170</v>
      </c>
      <c r="G11" s="63">
        <f>G10+'нові випадки'!F11</f>
        <v>3644</v>
      </c>
      <c r="H11" s="14">
        <f>H10+'нові випадки'!G11</f>
        <v>118</v>
      </c>
      <c r="I11" s="63">
        <f t="shared" si="1"/>
        <v>3762</v>
      </c>
      <c r="J11" s="63">
        <f>J10+'нові випадки'!I11</f>
        <v>1938</v>
      </c>
      <c r="K11" s="63">
        <f>K10+'нові випадки'!J11</f>
        <v>68</v>
      </c>
      <c r="L11" s="71">
        <f t="shared" si="2"/>
        <v>2006</v>
      </c>
    </row>
    <row r="12" spans="1:13" x14ac:dyDescent="0.2">
      <c r="A12" s="24">
        <v>2002</v>
      </c>
      <c r="B12" s="13" t="s">
        <v>14</v>
      </c>
      <c r="C12" s="15">
        <v>92030</v>
      </c>
      <c r="D12" s="63">
        <f t="shared" si="0"/>
        <v>45928</v>
      </c>
      <c r="E12" s="63">
        <f>E11+'нові випадки'!D12</f>
        <v>3945</v>
      </c>
      <c r="F12" s="63">
        <f>F11+'нові випадки'!E12</f>
        <v>49873</v>
      </c>
      <c r="G12" s="63">
        <f>G11+'нові випадки'!F12</f>
        <v>3733</v>
      </c>
      <c r="H12" s="14">
        <f>H11+'нові випадки'!G12</f>
        <v>123</v>
      </c>
      <c r="I12" s="63">
        <f t="shared" si="1"/>
        <v>3856</v>
      </c>
      <c r="J12" s="63">
        <f>J11+'нові випадки'!I12</f>
        <v>1981</v>
      </c>
      <c r="K12" s="63">
        <f>K11+'нові випадки'!J12</f>
        <v>72</v>
      </c>
      <c r="L12" s="71">
        <f t="shared" si="2"/>
        <v>2053</v>
      </c>
    </row>
    <row r="13" spans="1:13" x14ac:dyDescent="0.2">
      <c r="A13" s="24">
        <v>2002</v>
      </c>
      <c r="B13" s="13" t="s">
        <v>15</v>
      </c>
      <c r="C13" s="15">
        <v>93360</v>
      </c>
      <c r="D13" s="63">
        <f t="shared" si="0"/>
        <v>46578</v>
      </c>
      <c r="E13" s="63">
        <f>E12+'нові випадки'!D13</f>
        <v>4059</v>
      </c>
      <c r="F13" s="63">
        <f>F12+'нові випадки'!E13</f>
        <v>50637</v>
      </c>
      <c r="G13" s="63">
        <f>G12+'нові випадки'!F13</f>
        <v>3863</v>
      </c>
      <c r="H13" s="14">
        <f>H12+'нові випадки'!G13</f>
        <v>130</v>
      </c>
      <c r="I13" s="63">
        <f t="shared" si="1"/>
        <v>3993</v>
      </c>
      <c r="J13" s="63">
        <f>J12+'нові випадки'!I13</f>
        <v>2040</v>
      </c>
      <c r="K13" s="63">
        <f>K12+'нові випадки'!J13</f>
        <v>73</v>
      </c>
      <c r="L13" s="71">
        <f t="shared" si="2"/>
        <v>2113</v>
      </c>
    </row>
    <row r="14" spans="1:13" x14ac:dyDescent="0.2">
      <c r="A14" s="24">
        <v>2002</v>
      </c>
      <c r="B14" s="13" t="s">
        <v>16</v>
      </c>
      <c r="C14" s="15">
        <v>93059</v>
      </c>
      <c r="D14" s="63">
        <f t="shared" si="0"/>
        <v>47165</v>
      </c>
      <c r="E14" s="63">
        <f>E13+'нові випадки'!D14</f>
        <v>4168</v>
      </c>
      <c r="F14" s="63">
        <f>F13+'нові випадки'!E14</f>
        <v>51333</v>
      </c>
      <c r="G14" s="63">
        <f>G13+'нові випадки'!F14</f>
        <v>3965</v>
      </c>
      <c r="H14" s="14">
        <f>H13+'нові випадки'!G14</f>
        <v>133</v>
      </c>
      <c r="I14" s="63">
        <f t="shared" si="1"/>
        <v>4098</v>
      </c>
      <c r="J14" s="63">
        <f>J13+'нові випадки'!I14</f>
        <v>2107</v>
      </c>
      <c r="K14" s="63">
        <f>K13+'нові випадки'!J14</f>
        <v>76</v>
      </c>
      <c r="L14" s="71">
        <f t="shared" si="2"/>
        <v>2183</v>
      </c>
    </row>
    <row r="15" spans="1:13" ht="13.5" thickBot="1" x14ac:dyDescent="0.25">
      <c r="A15" s="36">
        <v>2002</v>
      </c>
      <c r="B15" s="37" t="s">
        <v>5</v>
      </c>
      <c r="C15" s="72">
        <v>93563</v>
      </c>
      <c r="D15" s="73">
        <f t="shared" si="0"/>
        <v>48015</v>
      </c>
      <c r="E15" s="73">
        <f>E14+'нові випадки'!D15</f>
        <v>4341</v>
      </c>
      <c r="F15" s="73">
        <f>F14+'нові випадки'!E15</f>
        <v>52356</v>
      </c>
      <c r="G15" s="73">
        <f>G14+'нові випадки'!F15</f>
        <v>4120</v>
      </c>
      <c r="H15" s="40">
        <f>H14+'нові випадки'!G15</f>
        <v>140</v>
      </c>
      <c r="I15" s="73">
        <f t="shared" si="1"/>
        <v>4260</v>
      </c>
      <c r="J15" s="73">
        <f>J14+'нові випадки'!I15</f>
        <v>2228</v>
      </c>
      <c r="K15" s="73">
        <f>K14+'нові випадки'!J15</f>
        <v>79</v>
      </c>
      <c r="L15" s="74">
        <f t="shared" si="2"/>
        <v>2307</v>
      </c>
    </row>
    <row r="16" spans="1:13" x14ac:dyDescent="0.2">
      <c r="A16" s="22">
        <v>2003</v>
      </c>
      <c r="B16" s="19" t="s">
        <v>6</v>
      </c>
      <c r="C16" s="68">
        <v>93938</v>
      </c>
      <c r="D16" s="69">
        <f t="shared" si="0"/>
        <v>48535</v>
      </c>
      <c r="E16" s="69">
        <f>E15+'нові випадки'!D17</f>
        <v>4458</v>
      </c>
      <c r="F16" s="69">
        <f>F15+'нові випадки'!E17</f>
        <v>52993</v>
      </c>
      <c r="G16" s="69">
        <f>G15+'нові випадки'!F17</f>
        <v>4226</v>
      </c>
      <c r="H16" s="38">
        <f>H15+'нові випадки'!G17</f>
        <v>144</v>
      </c>
      <c r="I16" s="69">
        <f t="shared" si="1"/>
        <v>4370</v>
      </c>
      <c r="J16" s="69">
        <f>J15+'нові випадки'!I17</f>
        <v>2296</v>
      </c>
      <c r="K16" s="69">
        <f>K15+'нові випадки'!J17</f>
        <v>80</v>
      </c>
      <c r="L16" s="70">
        <f t="shared" si="2"/>
        <v>2376</v>
      </c>
    </row>
    <row r="17" spans="1:14" x14ac:dyDescent="0.2">
      <c r="A17" s="24">
        <v>2003</v>
      </c>
      <c r="B17" s="13" t="s">
        <v>7</v>
      </c>
      <c r="C17" s="15">
        <v>95367</v>
      </c>
      <c r="D17" s="63">
        <f t="shared" si="0"/>
        <v>49200</v>
      </c>
      <c r="E17" s="63">
        <f>E16+'нові випадки'!D18</f>
        <v>4576</v>
      </c>
      <c r="F17" s="63">
        <f>F16+'нові випадки'!E18</f>
        <v>53776</v>
      </c>
      <c r="G17" s="63">
        <f>G16+'нові випадки'!F18</f>
        <v>4354</v>
      </c>
      <c r="H17" s="14">
        <f>H16+'нові випадки'!G18</f>
        <v>148</v>
      </c>
      <c r="I17" s="63">
        <f t="shared" si="1"/>
        <v>4502</v>
      </c>
      <c r="J17" s="63">
        <f>J16+'нові випадки'!I18</f>
        <v>2364</v>
      </c>
      <c r="K17" s="63">
        <f>K16+'нові випадки'!J18</f>
        <v>81</v>
      </c>
      <c r="L17" s="71">
        <f t="shared" si="2"/>
        <v>2445</v>
      </c>
    </row>
    <row r="18" spans="1:14" x14ac:dyDescent="0.2">
      <c r="A18" s="24">
        <v>2003</v>
      </c>
      <c r="B18" s="13" t="s">
        <v>8</v>
      </c>
      <c r="C18" s="15">
        <v>96952</v>
      </c>
      <c r="D18" s="63">
        <f t="shared" si="0"/>
        <v>49891</v>
      </c>
      <c r="E18" s="63">
        <f>E17+'нові випадки'!D19</f>
        <v>4789</v>
      </c>
      <c r="F18" s="63">
        <f>F17+'нові випадки'!E19</f>
        <v>54680</v>
      </c>
      <c r="G18" s="63">
        <f>G17+'нові випадки'!F19</f>
        <v>4558</v>
      </c>
      <c r="H18" s="14">
        <f>H17+'нові випадки'!G19</f>
        <v>151</v>
      </c>
      <c r="I18" s="63">
        <f t="shared" si="1"/>
        <v>4709</v>
      </c>
      <c r="J18" s="63">
        <f>J17+'нові випадки'!I19</f>
        <v>2488</v>
      </c>
      <c r="K18" s="63">
        <f>K17+'нові випадки'!J19</f>
        <v>83</v>
      </c>
      <c r="L18" s="71">
        <f t="shared" si="2"/>
        <v>2571</v>
      </c>
    </row>
    <row r="19" spans="1:14" x14ac:dyDescent="0.2">
      <c r="A19" s="24">
        <v>2003</v>
      </c>
      <c r="B19" s="13" t="s">
        <v>9</v>
      </c>
      <c r="C19" s="15">
        <v>98712</v>
      </c>
      <c r="D19" s="63">
        <f t="shared" si="0"/>
        <v>50596</v>
      </c>
      <c r="E19" s="63">
        <f>E18+'нові випадки'!D20</f>
        <v>4922</v>
      </c>
      <c r="F19" s="63">
        <f>F18+'нові випадки'!E20</f>
        <v>55518</v>
      </c>
      <c r="G19" s="63">
        <f>G18+'нові випадки'!F20</f>
        <v>4713</v>
      </c>
      <c r="H19" s="14">
        <f>H18+'нові випадки'!G20</f>
        <v>154</v>
      </c>
      <c r="I19" s="63">
        <f t="shared" si="1"/>
        <v>4867</v>
      </c>
      <c r="J19" s="63">
        <f>J18+'нові випадки'!I20</f>
        <v>2603</v>
      </c>
      <c r="K19" s="63">
        <f>K18+'нові випадки'!J20</f>
        <v>85</v>
      </c>
      <c r="L19" s="71">
        <f t="shared" si="2"/>
        <v>2688</v>
      </c>
    </row>
    <row r="20" spans="1:14" x14ac:dyDescent="0.2">
      <c r="A20" s="24">
        <v>2003</v>
      </c>
      <c r="B20" s="13" t="s">
        <v>10</v>
      </c>
      <c r="C20" s="15">
        <v>99816</v>
      </c>
      <c r="D20" s="63">
        <f t="shared" si="0"/>
        <v>51296</v>
      </c>
      <c r="E20" s="63">
        <f>E19+'нові випадки'!D21</f>
        <v>5037</v>
      </c>
      <c r="F20" s="63">
        <f>F19+'нові випадки'!E21</f>
        <v>56333</v>
      </c>
      <c r="G20" s="63">
        <f>G19+'нові випадки'!F21</f>
        <v>4829</v>
      </c>
      <c r="H20" s="14">
        <f>H19+'нові випадки'!G21</f>
        <v>162</v>
      </c>
      <c r="I20" s="63">
        <f t="shared" si="1"/>
        <v>4991</v>
      </c>
      <c r="J20" s="63">
        <f>J19+'нові випадки'!I21</f>
        <v>2691</v>
      </c>
      <c r="K20" s="63">
        <f>K19+'нові випадки'!J21</f>
        <v>90</v>
      </c>
      <c r="L20" s="71">
        <f t="shared" si="2"/>
        <v>2781</v>
      </c>
    </row>
    <row r="21" spans="1:14" x14ac:dyDescent="0.2">
      <c r="A21" s="24">
        <v>2003</v>
      </c>
      <c r="B21" s="13" t="s">
        <v>11</v>
      </c>
      <c r="C21" s="15">
        <v>100938</v>
      </c>
      <c r="D21" s="63">
        <f t="shared" si="0"/>
        <v>51908</v>
      </c>
      <c r="E21" s="63">
        <f>E20+'нові випадки'!D22</f>
        <v>5232</v>
      </c>
      <c r="F21" s="63">
        <f>F20+'нові випадки'!E22</f>
        <v>57140</v>
      </c>
      <c r="G21" s="63">
        <f>G20+'нові випадки'!F22</f>
        <v>4959</v>
      </c>
      <c r="H21" s="14">
        <f>H20+'нові випадки'!G22</f>
        <v>170</v>
      </c>
      <c r="I21" s="63">
        <f t="shared" si="1"/>
        <v>5129</v>
      </c>
      <c r="J21" s="63">
        <f>J20+'нові випадки'!I22</f>
        <v>2788</v>
      </c>
      <c r="K21" s="63">
        <f>K20+'нові випадки'!J22</f>
        <v>95</v>
      </c>
      <c r="L21" s="71">
        <f t="shared" si="2"/>
        <v>2883</v>
      </c>
    </row>
    <row r="22" spans="1:14" x14ac:dyDescent="0.2">
      <c r="A22" s="24">
        <v>2003</v>
      </c>
      <c r="B22" s="13" t="s">
        <v>12</v>
      </c>
      <c r="C22" s="15">
        <v>101989</v>
      </c>
      <c r="D22" s="63">
        <f t="shared" si="0"/>
        <v>52407</v>
      </c>
      <c r="E22" s="63">
        <f>E21+'нові випадки'!D23</f>
        <v>5428</v>
      </c>
      <c r="F22" s="63">
        <f>F21+'нові випадки'!E23</f>
        <v>57835</v>
      </c>
      <c r="G22" s="63">
        <f>G21+'нові випадки'!F23</f>
        <v>5086</v>
      </c>
      <c r="H22" s="14">
        <f>H21+'нові випадки'!G23</f>
        <v>173</v>
      </c>
      <c r="I22" s="63">
        <f t="shared" si="1"/>
        <v>5259</v>
      </c>
      <c r="J22" s="63">
        <f>J21+'нові випадки'!I23</f>
        <v>2909</v>
      </c>
      <c r="K22" s="63">
        <f>K21+'нові випадки'!J23</f>
        <v>97</v>
      </c>
      <c r="L22" s="71">
        <f t="shared" si="2"/>
        <v>3006</v>
      </c>
    </row>
    <row r="23" spans="1:14" x14ac:dyDescent="0.2">
      <c r="A23" s="24">
        <v>2003</v>
      </c>
      <c r="B23" s="13" t="s">
        <v>13</v>
      </c>
      <c r="C23" s="15">
        <v>103761</v>
      </c>
      <c r="D23" s="63">
        <f t="shared" si="0"/>
        <v>52982</v>
      </c>
      <c r="E23" s="63">
        <f>E22+'нові випадки'!D24</f>
        <v>5562</v>
      </c>
      <c r="F23" s="63">
        <f>F22+'нові випадки'!E24</f>
        <v>58544</v>
      </c>
      <c r="G23" s="63">
        <f>G22+'нові випадки'!F24</f>
        <v>5255</v>
      </c>
      <c r="H23" s="14">
        <f>H22+'нові випадки'!G24</f>
        <v>177</v>
      </c>
      <c r="I23" s="63">
        <f t="shared" si="1"/>
        <v>5432</v>
      </c>
      <c r="J23" s="63">
        <f>J22+'нові випадки'!I24</f>
        <v>2989</v>
      </c>
      <c r="K23" s="63">
        <f>K22+'нові випадки'!J24</f>
        <v>98</v>
      </c>
      <c r="L23" s="71">
        <f t="shared" si="2"/>
        <v>3087</v>
      </c>
    </row>
    <row r="24" spans="1:14" x14ac:dyDescent="0.2">
      <c r="A24" s="24">
        <v>2003</v>
      </c>
      <c r="B24" s="13" t="s">
        <v>14</v>
      </c>
      <c r="C24" s="15">
        <v>105889</v>
      </c>
      <c r="D24" s="63">
        <f t="shared" si="0"/>
        <v>53674</v>
      </c>
      <c r="E24" s="63">
        <f>E23+'нові випадки'!D25</f>
        <v>5723</v>
      </c>
      <c r="F24" s="63">
        <f>F23+'нові випадки'!E25</f>
        <v>59397</v>
      </c>
      <c r="G24" s="63">
        <f>G23+'нові випадки'!F25</f>
        <v>5436</v>
      </c>
      <c r="H24" s="14">
        <f>H23+'нові випадки'!G25</f>
        <v>187</v>
      </c>
      <c r="I24" s="63">
        <f t="shared" si="1"/>
        <v>5623</v>
      </c>
      <c r="J24" s="63">
        <f>J23+'нові випадки'!I25</f>
        <v>3114</v>
      </c>
      <c r="K24" s="63">
        <f>K23+'нові випадки'!J25</f>
        <v>106</v>
      </c>
      <c r="L24" s="71">
        <f t="shared" si="2"/>
        <v>3220</v>
      </c>
    </row>
    <row r="25" spans="1:14" x14ac:dyDescent="0.2">
      <c r="A25" s="24">
        <v>2003</v>
      </c>
      <c r="B25" s="13" t="s">
        <v>15</v>
      </c>
      <c r="C25" s="15">
        <v>107490</v>
      </c>
      <c r="D25" s="63">
        <f t="shared" si="0"/>
        <v>54463</v>
      </c>
      <c r="E25" s="63">
        <f>E24+'нові випадки'!D26</f>
        <v>5856</v>
      </c>
      <c r="F25" s="63">
        <f>F24+'нові випадки'!E26</f>
        <v>60319</v>
      </c>
      <c r="G25" s="63">
        <f>G24+'нові випадки'!F26</f>
        <v>5581</v>
      </c>
      <c r="H25" s="14">
        <f>H24+'нові випадки'!G26</f>
        <v>191</v>
      </c>
      <c r="I25" s="63">
        <f t="shared" si="1"/>
        <v>5772</v>
      </c>
      <c r="J25" s="63">
        <f>J24+'нові випадки'!I26</f>
        <v>3224</v>
      </c>
      <c r="K25" s="63">
        <f>K24+'нові випадки'!J26</f>
        <v>110</v>
      </c>
      <c r="L25" s="71">
        <f t="shared" si="2"/>
        <v>3334</v>
      </c>
    </row>
    <row r="26" spans="1:14" x14ac:dyDescent="0.2">
      <c r="A26" s="24">
        <v>2003</v>
      </c>
      <c r="B26" s="13" t="s">
        <v>16</v>
      </c>
      <c r="C26" s="15">
        <v>109469</v>
      </c>
      <c r="D26" s="63">
        <f t="shared" si="0"/>
        <v>55272</v>
      </c>
      <c r="E26" s="63">
        <f>E25+'нові випадки'!D27</f>
        <v>6015</v>
      </c>
      <c r="F26" s="63">
        <f>F25+'нові випадки'!E27</f>
        <v>61287</v>
      </c>
      <c r="G26" s="63">
        <f>G25+'нові випадки'!F27</f>
        <v>5759</v>
      </c>
      <c r="H26" s="14">
        <f>H25+'нові випадки'!G27</f>
        <v>194</v>
      </c>
      <c r="I26" s="63">
        <f t="shared" si="1"/>
        <v>5953</v>
      </c>
      <c r="J26" s="63">
        <f>J25+'нові випадки'!I27</f>
        <v>3326</v>
      </c>
      <c r="K26" s="63">
        <f>K25+'нові випадки'!J27</f>
        <v>111</v>
      </c>
      <c r="L26" s="71">
        <f t="shared" si="2"/>
        <v>3437</v>
      </c>
      <c r="N26" s="4"/>
    </row>
    <row r="27" spans="1:14" ht="13.5" thickBot="1" x14ac:dyDescent="0.25">
      <c r="A27" s="36">
        <v>2003</v>
      </c>
      <c r="B27" s="37" t="s">
        <v>5</v>
      </c>
      <c r="C27" s="72">
        <v>111102</v>
      </c>
      <c r="D27" s="73">
        <f t="shared" si="0"/>
        <v>56181</v>
      </c>
      <c r="E27" s="73">
        <f>E26+'нові випадки'!D28</f>
        <v>6184</v>
      </c>
      <c r="F27" s="73">
        <f>F26+'нові випадки'!E28</f>
        <v>62365</v>
      </c>
      <c r="G27" s="73">
        <f>G26+'нові випадки'!F28</f>
        <v>5967</v>
      </c>
      <c r="H27" s="40">
        <f>H26+'нові випадки'!G28</f>
        <v>208</v>
      </c>
      <c r="I27" s="73">
        <f t="shared" si="1"/>
        <v>6175</v>
      </c>
      <c r="J27" s="73">
        <f>J26+'нові випадки'!I28</f>
        <v>3475</v>
      </c>
      <c r="K27" s="73">
        <f>K26+'нові випадки'!J28</f>
        <v>117</v>
      </c>
      <c r="L27" s="74">
        <f t="shared" si="2"/>
        <v>3592</v>
      </c>
    </row>
    <row r="28" spans="1:14" x14ac:dyDescent="0.2">
      <c r="A28" s="22">
        <v>2004</v>
      </c>
      <c r="B28" s="19" t="s">
        <v>6</v>
      </c>
      <c r="C28" s="68">
        <v>112958</v>
      </c>
      <c r="D28" s="69">
        <f t="shared" ref="D28:D39" si="3">F28-E28</f>
        <v>56904</v>
      </c>
      <c r="E28" s="69">
        <f>E27+'нові випадки'!D30</f>
        <v>6282</v>
      </c>
      <c r="F28" s="69">
        <f>F27+'нові випадки'!E30</f>
        <v>63186</v>
      </c>
      <c r="G28" s="69">
        <f>G27+'нові випадки'!F30</f>
        <v>6184</v>
      </c>
      <c r="H28" s="38">
        <f>H27+'нові випадки'!G30</f>
        <v>212</v>
      </c>
      <c r="I28" s="69">
        <f t="shared" ref="I28:I39" si="4">G28+H28</f>
        <v>6396</v>
      </c>
      <c r="J28" s="69">
        <f>J27+'нові випадки'!I30</f>
        <v>3624</v>
      </c>
      <c r="K28" s="69">
        <f>K27+'нові випадки'!J30</f>
        <v>119</v>
      </c>
      <c r="L28" s="70">
        <f t="shared" ref="L28:L39" si="5">J28+K28</f>
        <v>3743</v>
      </c>
    </row>
    <row r="29" spans="1:14" x14ac:dyDescent="0.2">
      <c r="A29" s="24">
        <v>2004</v>
      </c>
      <c r="B29" s="13" t="s">
        <v>7</v>
      </c>
      <c r="C29" s="15">
        <v>114754</v>
      </c>
      <c r="D29" s="82">
        <f t="shared" si="3"/>
        <v>57901</v>
      </c>
      <c r="E29" s="82">
        <f>E28+'нові випадки'!D31</f>
        <v>6492</v>
      </c>
      <c r="F29" s="82">
        <f>F28+'нові випадки'!E31</f>
        <v>64393</v>
      </c>
      <c r="G29" s="82">
        <f>G28+'нові випадки'!F31</f>
        <v>6375</v>
      </c>
      <c r="H29" s="83">
        <f>H28+'нові випадки'!G31</f>
        <v>219</v>
      </c>
      <c r="I29" s="82">
        <f t="shared" si="4"/>
        <v>6594</v>
      </c>
      <c r="J29" s="82">
        <f>J28+'нові випадки'!I31</f>
        <v>3730</v>
      </c>
      <c r="K29" s="82">
        <f>K28+'нові випадки'!J31</f>
        <v>121</v>
      </c>
      <c r="L29" s="84">
        <f t="shared" si="5"/>
        <v>3851</v>
      </c>
    </row>
    <row r="30" spans="1:14" x14ac:dyDescent="0.2">
      <c r="A30" s="24">
        <v>2004</v>
      </c>
      <c r="B30" s="13" t="s">
        <v>8</v>
      </c>
      <c r="C30" s="15">
        <v>116261</v>
      </c>
      <c r="D30" s="82">
        <f t="shared" si="3"/>
        <v>58825</v>
      </c>
      <c r="E30" s="82">
        <f>E29+'нові випадки'!D32</f>
        <v>6670</v>
      </c>
      <c r="F30" s="82">
        <f>F29+'нові випадки'!E32</f>
        <v>65495</v>
      </c>
      <c r="G30" s="82">
        <f>G29+'нові випадки'!F32</f>
        <v>6581</v>
      </c>
      <c r="H30" s="83">
        <f>H29+'нові випадки'!G32</f>
        <v>232</v>
      </c>
      <c r="I30" s="82">
        <f t="shared" si="4"/>
        <v>6813</v>
      </c>
      <c r="J30" s="82">
        <f>J29+'нові випадки'!I32</f>
        <v>3849</v>
      </c>
      <c r="K30" s="82">
        <f>K29+'нові випадки'!J32</f>
        <v>125</v>
      </c>
      <c r="L30" s="84">
        <f t="shared" si="5"/>
        <v>3974</v>
      </c>
    </row>
    <row r="31" spans="1:14" x14ac:dyDescent="0.2">
      <c r="A31" s="24">
        <v>2004</v>
      </c>
      <c r="B31" s="13" t="s">
        <v>9</v>
      </c>
      <c r="C31" s="15">
        <v>117707</v>
      </c>
      <c r="D31" s="63">
        <f t="shared" si="3"/>
        <v>59547</v>
      </c>
      <c r="E31" s="63">
        <f>E30+'нові випадки'!D33</f>
        <v>6847</v>
      </c>
      <c r="F31" s="63">
        <f>F30+'нові випадки'!E33</f>
        <v>66394</v>
      </c>
      <c r="G31" s="63">
        <f>G30+'нові випадки'!F33</f>
        <v>6787</v>
      </c>
      <c r="H31" s="14">
        <f>H30+'нові випадки'!G33</f>
        <v>235</v>
      </c>
      <c r="I31" s="63">
        <f t="shared" si="4"/>
        <v>7022</v>
      </c>
      <c r="J31" s="63">
        <f>J30+'нові випадки'!I33</f>
        <v>4013</v>
      </c>
      <c r="K31" s="63">
        <f>K30+'нові випадки'!J33</f>
        <v>127</v>
      </c>
      <c r="L31" s="71">
        <f t="shared" si="5"/>
        <v>4140</v>
      </c>
    </row>
    <row r="32" spans="1:14" x14ac:dyDescent="0.2">
      <c r="A32" s="24">
        <v>2004</v>
      </c>
      <c r="B32" s="13" t="s">
        <v>10</v>
      </c>
      <c r="C32" s="15">
        <v>118774</v>
      </c>
      <c r="D32" s="63">
        <f t="shared" si="3"/>
        <v>60110</v>
      </c>
      <c r="E32" s="63">
        <f>E31+'нові випадки'!D34</f>
        <v>7077</v>
      </c>
      <c r="F32" s="63">
        <f>F31+'нові випадки'!E34</f>
        <v>67187</v>
      </c>
      <c r="G32" s="63">
        <f>G31+'нові випадки'!F34</f>
        <v>7001</v>
      </c>
      <c r="H32" s="14">
        <f>H31+'нові випадки'!G34</f>
        <v>241</v>
      </c>
      <c r="I32" s="63">
        <f t="shared" si="4"/>
        <v>7242</v>
      </c>
      <c r="J32" s="63">
        <f>J31+'нові випадки'!I34</f>
        <v>4151</v>
      </c>
      <c r="K32" s="63">
        <f>K31+'нові випадки'!J34</f>
        <v>130</v>
      </c>
      <c r="L32" s="71">
        <f t="shared" si="5"/>
        <v>4281</v>
      </c>
    </row>
    <row r="33" spans="1:12" x14ac:dyDescent="0.2">
      <c r="A33" s="24">
        <v>2004</v>
      </c>
      <c r="B33" s="13" t="s">
        <v>11</v>
      </c>
      <c r="C33" s="15">
        <v>122026</v>
      </c>
      <c r="D33" s="63">
        <f t="shared" si="3"/>
        <v>60889</v>
      </c>
      <c r="E33" s="63">
        <f>E32+'нові випадки'!D35</f>
        <v>7278</v>
      </c>
      <c r="F33" s="63">
        <f>F32+'нові випадки'!E35</f>
        <v>68167</v>
      </c>
      <c r="G33" s="63">
        <f>G32+'нові випадки'!F35</f>
        <v>7213</v>
      </c>
      <c r="H33" s="14">
        <f>H32+'нові випадки'!G35</f>
        <v>252</v>
      </c>
      <c r="I33" s="63">
        <f t="shared" si="4"/>
        <v>7465</v>
      </c>
      <c r="J33" s="63">
        <f>J32+'нові випадки'!I35</f>
        <v>4318</v>
      </c>
      <c r="K33" s="63">
        <f>K32+'нові випадки'!J35</f>
        <v>132</v>
      </c>
      <c r="L33" s="71">
        <f t="shared" si="5"/>
        <v>4450</v>
      </c>
    </row>
    <row r="34" spans="1:12" x14ac:dyDescent="0.2">
      <c r="A34" s="24">
        <v>2004</v>
      </c>
      <c r="B34" s="13" t="s">
        <v>12</v>
      </c>
      <c r="C34" s="15">
        <v>124664</v>
      </c>
      <c r="D34" s="63">
        <f t="shared" si="3"/>
        <v>61753</v>
      </c>
      <c r="E34" s="63">
        <f>E33+'нові випадки'!D36</f>
        <v>7486</v>
      </c>
      <c r="F34" s="63">
        <f>F33+'нові випадки'!E36</f>
        <v>69239</v>
      </c>
      <c r="G34" s="63">
        <f>G33+'нові випадки'!F36</f>
        <v>7425</v>
      </c>
      <c r="H34" s="14">
        <f>H33+'нові випадки'!G36</f>
        <v>259</v>
      </c>
      <c r="I34" s="63">
        <f t="shared" si="4"/>
        <v>7684</v>
      </c>
      <c r="J34" s="63">
        <f>J33+'нові випадки'!I36</f>
        <v>4435</v>
      </c>
      <c r="K34" s="63">
        <f>K33+'нові випадки'!J36</f>
        <v>135</v>
      </c>
      <c r="L34" s="71">
        <f t="shared" si="5"/>
        <v>4570</v>
      </c>
    </row>
    <row r="35" spans="1:12" x14ac:dyDescent="0.2">
      <c r="A35" s="24">
        <v>2004</v>
      </c>
      <c r="B35" s="13" t="s">
        <v>13</v>
      </c>
      <c r="C35" s="15">
        <v>126288</v>
      </c>
      <c r="D35" s="63">
        <f t="shared" si="3"/>
        <v>62628</v>
      </c>
      <c r="E35" s="63">
        <f>E34+'нові випадки'!D37</f>
        <v>7655</v>
      </c>
      <c r="F35" s="63">
        <f>F34+'нові випадки'!E37</f>
        <v>70283</v>
      </c>
      <c r="G35" s="63">
        <f>G34+'нові випадки'!F37</f>
        <v>7645</v>
      </c>
      <c r="H35" s="14">
        <f>H34+'нові випадки'!G37</f>
        <v>273</v>
      </c>
      <c r="I35" s="63">
        <f t="shared" si="4"/>
        <v>7918</v>
      </c>
      <c r="J35" s="63">
        <f>J34+'нові випадки'!I37</f>
        <v>4564</v>
      </c>
      <c r="K35" s="63">
        <f>K34+'нові випадки'!J37</f>
        <v>138</v>
      </c>
      <c r="L35" s="71">
        <f t="shared" si="5"/>
        <v>4702</v>
      </c>
    </row>
    <row r="36" spans="1:12" x14ac:dyDescent="0.2">
      <c r="A36" s="24">
        <v>2004</v>
      </c>
      <c r="B36" s="13" t="s">
        <v>14</v>
      </c>
      <c r="C36" s="15">
        <v>128430</v>
      </c>
      <c r="D36" s="63">
        <f t="shared" si="3"/>
        <v>63528</v>
      </c>
      <c r="E36" s="63">
        <f>E35+'нові випадки'!D38</f>
        <v>7831</v>
      </c>
      <c r="F36" s="63">
        <f>F35+'нові випадки'!E38</f>
        <v>71359</v>
      </c>
      <c r="G36" s="63">
        <f>G35+'нові випадки'!F38</f>
        <v>7874</v>
      </c>
      <c r="H36" s="14">
        <f>H35+'нові випадки'!G38</f>
        <v>278</v>
      </c>
      <c r="I36" s="63">
        <f t="shared" si="4"/>
        <v>8152</v>
      </c>
      <c r="J36" s="63">
        <f>J35+'нові випадки'!I38</f>
        <v>4712</v>
      </c>
      <c r="K36" s="63">
        <f>K35+'нові випадки'!J38</f>
        <v>139</v>
      </c>
      <c r="L36" s="71">
        <f t="shared" si="5"/>
        <v>4851</v>
      </c>
    </row>
    <row r="37" spans="1:12" x14ac:dyDescent="0.2">
      <c r="A37" s="24">
        <v>2004</v>
      </c>
      <c r="B37" s="13" t="s">
        <v>15</v>
      </c>
      <c r="C37" s="15">
        <v>130420</v>
      </c>
      <c r="D37" s="63">
        <f t="shared" si="3"/>
        <v>64367</v>
      </c>
      <c r="E37" s="63">
        <f>E36+'нові випадки'!D39</f>
        <v>8011</v>
      </c>
      <c r="F37" s="63">
        <f>F36+'нові випадки'!E39</f>
        <v>72378</v>
      </c>
      <c r="G37" s="63">
        <f>G36+'нові випадки'!F39</f>
        <v>8119</v>
      </c>
      <c r="H37" s="14">
        <f>H36+'нові випадки'!G39</f>
        <v>284</v>
      </c>
      <c r="I37" s="63">
        <f t="shared" si="4"/>
        <v>8403</v>
      </c>
      <c r="J37" s="63">
        <f>J36+'нові випадки'!I39</f>
        <v>4863</v>
      </c>
      <c r="K37" s="63">
        <f>K36+'нові випадки'!J39</f>
        <v>142</v>
      </c>
      <c r="L37" s="71">
        <f t="shared" si="5"/>
        <v>5005</v>
      </c>
    </row>
    <row r="38" spans="1:12" x14ac:dyDescent="0.2">
      <c r="A38" s="24">
        <v>2004</v>
      </c>
      <c r="B38" s="13" t="s">
        <v>16</v>
      </c>
      <c r="C38" s="15">
        <v>132211</v>
      </c>
      <c r="D38" s="63">
        <f t="shared" si="3"/>
        <v>65294</v>
      </c>
      <c r="E38" s="63">
        <f>E37+'нові випадки'!D40</f>
        <v>8209</v>
      </c>
      <c r="F38" s="63">
        <f>F37+'нові випадки'!E40</f>
        <v>73503</v>
      </c>
      <c r="G38" s="63">
        <f>G37+'нові випадки'!F40</f>
        <v>8360</v>
      </c>
      <c r="H38" s="14">
        <f>H37+'нові випадки'!G40</f>
        <v>291</v>
      </c>
      <c r="I38" s="63">
        <f t="shared" si="4"/>
        <v>8651</v>
      </c>
      <c r="J38" s="63">
        <f>J37+'нові випадки'!I40</f>
        <v>5036</v>
      </c>
      <c r="K38" s="63">
        <f>K37+'нові випадки'!J40</f>
        <v>144</v>
      </c>
      <c r="L38" s="71">
        <f t="shared" si="5"/>
        <v>5180</v>
      </c>
    </row>
    <row r="39" spans="1:12" ht="13.5" thickBot="1" x14ac:dyDescent="0.25">
      <c r="A39" s="32">
        <v>2004</v>
      </c>
      <c r="B39" s="37" t="s">
        <v>5</v>
      </c>
      <c r="C39" s="72">
        <v>134320</v>
      </c>
      <c r="D39" s="67">
        <f t="shared" si="3"/>
        <v>66379</v>
      </c>
      <c r="E39" s="67">
        <f>E38+'нові випадки'!D41</f>
        <v>8477</v>
      </c>
      <c r="F39" s="67">
        <f>F38+'нові випадки'!E41</f>
        <v>74856</v>
      </c>
      <c r="G39" s="67">
        <f>G38+'нові випадки'!F41</f>
        <v>8614</v>
      </c>
      <c r="H39" s="107">
        <f>H38+'нові випадки'!G41</f>
        <v>304</v>
      </c>
      <c r="I39" s="67">
        <f t="shared" si="4"/>
        <v>8918</v>
      </c>
      <c r="J39" s="67">
        <f>J38+'нові випадки'!I41</f>
        <v>5217</v>
      </c>
      <c r="K39" s="67">
        <f>K38+'нові випадки'!J41</f>
        <v>150</v>
      </c>
      <c r="L39" s="118">
        <f t="shared" si="5"/>
        <v>5367</v>
      </c>
    </row>
    <row r="40" spans="1:12" ht="12.75" customHeight="1" x14ac:dyDescent="0.2">
      <c r="A40" s="124">
        <v>2005</v>
      </c>
      <c r="B40" s="125" t="s">
        <v>6</v>
      </c>
      <c r="C40" s="126"/>
      <c r="D40" s="127">
        <f t="shared" ref="D40:D63" si="6">F40-E40</f>
        <v>67108</v>
      </c>
      <c r="E40" s="69">
        <f>E39+'нові випадки'!D43</f>
        <v>8688</v>
      </c>
      <c r="F40" s="69">
        <f>F39+'нові випадки'!E43</f>
        <v>75796</v>
      </c>
      <c r="G40" s="69">
        <f>G39+'нові випадки'!F43</f>
        <v>8819</v>
      </c>
      <c r="H40" s="38">
        <f>H39+'нові випадки'!G43</f>
        <v>314</v>
      </c>
      <c r="I40" s="69">
        <f t="shared" ref="I40:I63" si="7">G40+H40</f>
        <v>9133</v>
      </c>
      <c r="J40" s="69">
        <f>J39+'нові випадки'!I43</f>
        <v>5355</v>
      </c>
      <c r="K40" s="69">
        <f>K39+'нові випадки'!J43</f>
        <v>153</v>
      </c>
      <c r="L40" s="70">
        <f t="shared" ref="L40:L63" si="8">J40+K40</f>
        <v>5508</v>
      </c>
    </row>
    <row r="41" spans="1:12" ht="12.75" customHeight="1" x14ac:dyDescent="0.2">
      <c r="A41" s="112">
        <v>2005</v>
      </c>
      <c r="B41" s="18" t="s">
        <v>7</v>
      </c>
      <c r="C41" s="119"/>
      <c r="D41" s="121">
        <f t="shared" si="6"/>
        <v>67982</v>
      </c>
      <c r="E41" s="63">
        <f>E40+'нові випадки'!D44</f>
        <v>8893</v>
      </c>
      <c r="F41" s="63">
        <f>F40+'нові випадки'!E44</f>
        <v>76875</v>
      </c>
      <c r="G41" s="63">
        <f>G40+'нові випадки'!F44</f>
        <v>9065</v>
      </c>
      <c r="H41" s="14">
        <f>H40+'нові випадки'!G44</f>
        <v>329</v>
      </c>
      <c r="I41" s="63">
        <f t="shared" si="7"/>
        <v>9394</v>
      </c>
      <c r="J41" s="63">
        <f>J40+'нові випадки'!I44</f>
        <v>5504</v>
      </c>
      <c r="K41" s="63">
        <f>K40+'нові випадки'!J44</f>
        <v>156</v>
      </c>
      <c r="L41" s="71">
        <f t="shared" si="8"/>
        <v>5660</v>
      </c>
    </row>
    <row r="42" spans="1:12" ht="12.75" customHeight="1" x14ac:dyDescent="0.2">
      <c r="A42" s="112">
        <v>2005</v>
      </c>
      <c r="B42" s="18" t="s">
        <v>8</v>
      </c>
      <c r="C42" s="119"/>
      <c r="D42" s="121">
        <f t="shared" si="6"/>
        <v>68895</v>
      </c>
      <c r="E42" s="63">
        <v>9096</v>
      </c>
      <c r="F42" s="63">
        <v>77991</v>
      </c>
      <c r="G42" s="63">
        <f>G41+'нові випадки'!F45</f>
        <v>9379</v>
      </c>
      <c r="H42" s="14">
        <v>338</v>
      </c>
      <c r="I42" s="63">
        <v>9706</v>
      </c>
      <c r="J42" s="63">
        <f>J41+'нові випадки'!I45</f>
        <v>5703</v>
      </c>
      <c r="K42" s="63">
        <f>K41+'нові випадки'!J45</f>
        <v>159</v>
      </c>
      <c r="L42" s="71">
        <f t="shared" si="8"/>
        <v>5862</v>
      </c>
    </row>
    <row r="43" spans="1:12" ht="12.75" customHeight="1" x14ac:dyDescent="0.2">
      <c r="A43" s="112">
        <v>2005</v>
      </c>
      <c r="B43" s="18" t="s">
        <v>9</v>
      </c>
      <c r="C43" s="119"/>
      <c r="D43" s="121">
        <f t="shared" si="6"/>
        <v>69827</v>
      </c>
      <c r="E43" s="63">
        <f>E42+'нові випадки'!D46</f>
        <v>9272</v>
      </c>
      <c r="F43" s="63">
        <f>F42+'нові випадки'!E46</f>
        <v>79099</v>
      </c>
      <c r="G43" s="63">
        <f>G42+'нові випадки'!F46</f>
        <v>9682</v>
      </c>
      <c r="H43" s="14">
        <f>H42+'нові випадки'!G46</f>
        <v>351</v>
      </c>
      <c r="I43" s="63">
        <v>10022</v>
      </c>
      <c r="J43" s="63">
        <f>J42+'нові випадки'!I46</f>
        <v>5844</v>
      </c>
      <c r="K43" s="63">
        <f>K42+'нові випадки'!J46</f>
        <v>165</v>
      </c>
      <c r="L43" s="71">
        <f t="shared" si="8"/>
        <v>6009</v>
      </c>
    </row>
    <row r="44" spans="1:12" ht="12.75" customHeight="1" x14ac:dyDescent="0.2">
      <c r="A44" s="112">
        <v>2005</v>
      </c>
      <c r="B44" s="18" t="s">
        <v>10</v>
      </c>
      <c r="C44" s="119"/>
      <c r="D44" s="121">
        <f t="shared" si="6"/>
        <v>70668</v>
      </c>
      <c r="E44" s="63">
        <f>E43+'нові випадки'!D47</f>
        <v>9468</v>
      </c>
      <c r="F44" s="63">
        <f>F43+'нові випадки'!E47</f>
        <v>80136</v>
      </c>
      <c r="G44" s="63">
        <f>G43+'нові випадки'!F47</f>
        <v>10005</v>
      </c>
      <c r="H44" s="14">
        <f>H43+'нові випадки'!G47</f>
        <v>358</v>
      </c>
      <c r="I44" s="63">
        <f t="shared" si="7"/>
        <v>10363</v>
      </c>
      <c r="J44" s="63">
        <f>J43+'нові випадки'!I47</f>
        <v>6018</v>
      </c>
      <c r="K44" s="63">
        <f>K43+'нові випадки'!J47</f>
        <v>165</v>
      </c>
      <c r="L44" s="71">
        <f t="shared" si="8"/>
        <v>6183</v>
      </c>
    </row>
    <row r="45" spans="1:12" ht="12.75" customHeight="1" x14ac:dyDescent="0.2">
      <c r="A45" s="112">
        <v>2005</v>
      </c>
      <c r="B45" s="18" t="s">
        <v>11</v>
      </c>
      <c r="C45" s="119"/>
      <c r="D45" s="121">
        <f t="shared" si="6"/>
        <v>71575</v>
      </c>
      <c r="E45" s="63">
        <f>E44+'нові випадки'!D48</f>
        <v>9665</v>
      </c>
      <c r="F45" s="82">
        <f>F44+'нові випадки'!E48</f>
        <v>81240</v>
      </c>
      <c r="G45" s="63">
        <f>G44+'нові випадки'!F48</f>
        <v>10327</v>
      </c>
      <c r="H45" s="14">
        <f>H44+'нові випадки'!G48</f>
        <v>360</v>
      </c>
      <c r="I45" s="63">
        <f t="shared" si="7"/>
        <v>10687</v>
      </c>
      <c r="J45" s="63">
        <f>J44+'нові випадки'!I48</f>
        <v>6183</v>
      </c>
      <c r="K45" s="63">
        <f>K44+'нові випадки'!J48</f>
        <v>165</v>
      </c>
      <c r="L45" s="71">
        <f t="shared" si="8"/>
        <v>6348</v>
      </c>
    </row>
    <row r="46" spans="1:12" ht="12.75" customHeight="1" x14ac:dyDescent="0.2">
      <c r="A46" s="112">
        <v>2005</v>
      </c>
      <c r="B46" s="18" t="s">
        <v>12</v>
      </c>
      <c r="C46" s="119"/>
      <c r="D46" s="121">
        <f t="shared" si="6"/>
        <v>72383</v>
      </c>
      <c r="E46" s="63">
        <f>E45+'нові випадки'!D49</f>
        <v>9837</v>
      </c>
      <c r="F46" s="63">
        <f>F45+'нові випадки'!E49</f>
        <v>82220</v>
      </c>
      <c r="G46" s="63">
        <f>G45+'нові випадки'!F49</f>
        <v>10675</v>
      </c>
      <c r="H46" s="14">
        <f>H45+'нові випадки'!G49</f>
        <v>375</v>
      </c>
      <c r="I46" s="63">
        <f t="shared" si="7"/>
        <v>11050</v>
      </c>
      <c r="J46" s="63">
        <f>J45+'нові випадки'!I49</f>
        <v>6335</v>
      </c>
      <c r="K46" s="63">
        <f>K45+'нові випадки'!J49</f>
        <v>167</v>
      </c>
      <c r="L46" s="71">
        <f t="shared" si="8"/>
        <v>6502</v>
      </c>
    </row>
    <row r="47" spans="1:12" ht="12.75" customHeight="1" x14ac:dyDescent="0.2">
      <c r="A47" s="112">
        <v>2005</v>
      </c>
      <c r="B47" s="18" t="s">
        <v>13</v>
      </c>
      <c r="C47" s="119"/>
      <c r="D47" s="121">
        <f t="shared" si="6"/>
        <v>73265</v>
      </c>
      <c r="E47" s="63">
        <f>E46+'нові випадки'!D50</f>
        <v>10061</v>
      </c>
      <c r="F47" s="82">
        <f>F46+'нові випадки'!E50</f>
        <v>83326</v>
      </c>
      <c r="G47" s="63">
        <f>G46+'нові випадки'!F50</f>
        <v>10990</v>
      </c>
      <c r="H47" s="14">
        <f>H46+'нові випадки'!G50</f>
        <v>381</v>
      </c>
      <c r="I47" s="63">
        <f t="shared" si="7"/>
        <v>11371</v>
      </c>
      <c r="J47" s="63">
        <f>J46+'нові випадки'!I50</f>
        <v>6473</v>
      </c>
      <c r="K47" s="63">
        <f>K46+'нові випадки'!J50</f>
        <v>170</v>
      </c>
      <c r="L47" s="71">
        <f t="shared" si="8"/>
        <v>6643</v>
      </c>
    </row>
    <row r="48" spans="1:12" ht="12.75" customHeight="1" x14ac:dyDescent="0.2">
      <c r="A48" s="112">
        <v>2005</v>
      </c>
      <c r="B48" s="18" t="s">
        <v>14</v>
      </c>
      <c r="C48" s="119"/>
      <c r="D48" s="121">
        <f t="shared" si="6"/>
        <v>74178</v>
      </c>
      <c r="E48" s="63">
        <f>E47+'нові випадки'!D51</f>
        <v>10318</v>
      </c>
      <c r="F48" s="63">
        <f>F47+'нові випадки'!E51</f>
        <v>84496</v>
      </c>
      <c r="G48" s="63">
        <f>G47+'нові випадки'!F51</f>
        <v>11384</v>
      </c>
      <c r="H48" s="14">
        <f>H47+'нові випадки'!G51</f>
        <v>391</v>
      </c>
      <c r="I48" s="63">
        <f t="shared" si="7"/>
        <v>11775</v>
      </c>
      <c r="J48" s="63">
        <f>J47+'нові випадки'!I51</f>
        <v>6679</v>
      </c>
      <c r="K48" s="63">
        <f>K47+'нові випадки'!J51</f>
        <v>175</v>
      </c>
      <c r="L48" s="71">
        <f t="shared" si="8"/>
        <v>6854</v>
      </c>
    </row>
    <row r="49" spans="1:14" ht="12.75" customHeight="1" x14ac:dyDescent="0.2">
      <c r="A49" s="112">
        <v>2005</v>
      </c>
      <c r="B49" s="18" t="s">
        <v>15</v>
      </c>
      <c r="C49" s="119"/>
      <c r="D49" s="121">
        <f t="shared" si="6"/>
        <v>75126</v>
      </c>
      <c r="E49" s="63">
        <f>E48+'нові випадки'!D52</f>
        <v>10529</v>
      </c>
      <c r="F49" s="82">
        <f>F48+'нові випадки'!E52</f>
        <v>85655</v>
      </c>
      <c r="G49" s="63">
        <f>G48+'нові випадки'!F52</f>
        <v>11795</v>
      </c>
      <c r="H49" s="14">
        <f>H48+'нові випадки'!G52</f>
        <v>406</v>
      </c>
      <c r="I49" s="63">
        <f t="shared" si="7"/>
        <v>12201</v>
      </c>
      <c r="J49" s="63">
        <f>J48+'нові випадки'!I52</f>
        <v>6887</v>
      </c>
      <c r="K49" s="63">
        <f>K48+'нові випадки'!J52</f>
        <v>179</v>
      </c>
      <c r="L49" s="71">
        <f t="shared" si="8"/>
        <v>7066</v>
      </c>
    </row>
    <row r="50" spans="1:14" ht="12.75" customHeight="1" x14ac:dyDescent="0.2">
      <c r="A50" s="112">
        <v>2005</v>
      </c>
      <c r="B50" s="18" t="s">
        <v>16</v>
      </c>
      <c r="C50" s="119"/>
      <c r="D50" s="121">
        <f t="shared" si="6"/>
        <v>76172</v>
      </c>
      <c r="E50" s="63">
        <f>E49+'нові випадки'!D53</f>
        <v>10721</v>
      </c>
      <c r="F50" s="63">
        <f>F49+'нові випадки'!E53</f>
        <v>86893</v>
      </c>
      <c r="G50" s="63">
        <f>G49+'нові випадки'!F53</f>
        <v>12219</v>
      </c>
      <c r="H50" s="14">
        <f>H49+'нові випадки'!G53</f>
        <v>421</v>
      </c>
      <c r="I50" s="63">
        <f t="shared" si="7"/>
        <v>12640</v>
      </c>
      <c r="J50" s="63">
        <f>J49+'нові випадки'!I53</f>
        <v>7084</v>
      </c>
      <c r="K50" s="63">
        <f>K49+'нові випадки'!J53</f>
        <v>183</v>
      </c>
      <c r="L50" s="71">
        <f t="shared" si="8"/>
        <v>7267</v>
      </c>
    </row>
    <row r="51" spans="1:14" ht="12.75" customHeight="1" thickBot="1" x14ac:dyDescent="0.25">
      <c r="A51" s="113">
        <v>2005</v>
      </c>
      <c r="B51" s="111" t="s">
        <v>5</v>
      </c>
      <c r="C51" s="120"/>
      <c r="D51" s="122">
        <f t="shared" si="6"/>
        <v>77632</v>
      </c>
      <c r="E51" s="73">
        <f>E50+'нові випадки'!D54</f>
        <v>10994</v>
      </c>
      <c r="F51" s="123">
        <f>F50+'нові випадки'!E54</f>
        <v>88626</v>
      </c>
      <c r="G51" s="73">
        <f>G50+'нові випадки'!F54</f>
        <v>12695</v>
      </c>
      <c r="H51" s="40">
        <f>H50+'нові випадки'!G54</f>
        <v>447</v>
      </c>
      <c r="I51" s="73">
        <f t="shared" si="7"/>
        <v>13142</v>
      </c>
      <c r="J51" s="73">
        <f>J50+'нові випадки'!I54</f>
        <v>7366</v>
      </c>
      <c r="K51" s="73">
        <f>K50+'нові випадки'!J54</f>
        <v>186</v>
      </c>
      <c r="L51" s="74">
        <f t="shared" si="8"/>
        <v>7552</v>
      </c>
    </row>
    <row r="52" spans="1:14" ht="12.75" customHeight="1" thickBot="1" x14ac:dyDescent="0.25">
      <c r="A52" s="124">
        <v>2006</v>
      </c>
      <c r="B52" s="125" t="s">
        <v>6</v>
      </c>
      <c r="C52" s="126"/>
      <c r="D52" s="122">
        <f t="shared" si="6"/>
        <v>78565</v>
      </c>
      <c r="E52" s="73">
        <f>E51+'нові випадки'!D56</f>
        <v>11237</v>
      </c>
      <c r="F52" s="123">
        <f>F51+'нові випадки'!E56</f>
        <v>89802</v>
      </c>
      <c r="G52" s="73">
        <f>G51+'нові випадки'!F56</f>
        <v>13002</v>
      </c>
      <c r="H52" s="38">
        <f>H51+'нові випадки'!G56</f>
        <v>468</v>
      </c>
      <c r="I52" s="73">
        <f t="shared" si="7"/>
        <v>13470</v>
      </c>
      <c r="J52" s="73">
        <f>J51+'нові випадки'!I56</f>
        <v>7534</v>
      </c>
      <c r="K52" s="73">
        <f>K51+'нові випадки'!J56</f>
        <v>191</v>
      </c>
      <c r="L52" s="74">
        <f t="shared" si="8"/>
        <v>7725</v>
      </c>
    </row>
    <row r="53" spans="1:14" ht="12.75" customHeight="1" thickBot="1" x14ac:dyDescent="0.25">
      <c r="A53" s="124">
        <v>2006</v>
      </c>
      <c r="B53" s="18" t="s">
        <v>7</v>
      </c>
      <c r="C53" s="119"/>
      <c r="D53" s="122">
        <f t="shared" si="6"/>
        <v>79725</v>
      </c>
      <c r="E53" s="73">
        <f>E52+'нові випадки'!D57</f>
        <v>11471</v>
      </c>
      <c r="F53" s="123">
        <f>F52+'нові випадки'!E57</f>
        <v>91196</v>
      </c>
      <c r="G53" s="73">
        <f>G52+'нові випадки'!F57</f>
        <v>13422</v>
      </c>
      <c r="H53" s="38">
        <f>H52+'нові випадки'!G57</f>
        <v>476</v>
      </c>
      <c r="I53" s="73">
        <f t="shared" si="7"/>
        <v>13898</v>
      </c>
      <c r="J53" s="73">
        <f>J52+'нові випадки'!I57</f>
        <v>7689</v>
      </c>
      <c r="K53" s="73">
        <f>K52+'нові випадки'!J57</f>
        <v>195</v>
      </c>
      <c r="L53" s="74">
        <f t="shared" si="8"/>
        <v>7884</v>
      </c>
    </row>
    <row r="54" spans="1:14" ht="12.75" customHeight="1" thickBot="1" x14ac:dyDescent="0.25">
      <c r="A54" s="124">
        <v>2006</v>
      </c>
      <c r="B54" s="18" t="s">
        <v>8</v>
      </c>
      <c r="C54" s="119"/>
      <c r="D54" s="122">
        <f t="shared" si="6"/>
        <v>81123</v>
      </c>
      <c r="E54" s="73">
        <f>E53+'нові випадки'!D58</f>
        <v>11720</v>
      </c>
      <c r="F54" s="73">
        <f>F53+'нові випадки'!E58</f>
        <v>92843</v>
      </c>
      <c r="G54" s="73">
        <f>G53+'нові випадки'!F58</f>
        <v>13782</v>
      </c>
      <c r="H54" s="38">
        <f>H53+'нові випадки'!G58</f>
        <v>492</v>
      </c>
      <c r="I54" s="73">
        <f t="shared" si="7"/>
        <v>14274</v>
      </c>
      <c r="J54" s="73">
        <f>J53+'нові випадки'!I58</f>
        <v>7896</v>
      </c>
      <c r="K54" s="73">
        <f>K53+'нові випадки'!J58</f>
        <v>200</v>
      </c>
      <c r="L54" s="74">
        <f t="shared" si="8"/>
        <v>8096</v>
      </c>
    </row>
    <row r="55" spans="1:14" ht="12.75" customHeight="1" thickBot="1" x14ac:dyDescent="0.25">
      <c r="A55" s="124">
        <v>2006</v>
      </c>
      <c r="B55" s="18" t="s">
        <v>9</v>
      </c>
      <c r="C55" s="119"/>
      <c r="D55" s="122">
        <f t="shared" si="6"/>
        <v>82207</v>
      </c>
      <c r="E55" s="73">
        <f>E54+'нові випадки'!D59</f>
        <v>11894</v>
      </c>
      <c r="F55" s="123">
        <f>F54+'нові випадки'!E59</f>
        <v>94101</v>
      </c>
      <c r="G55" s="73">
        <f>G54+'нові випадки'!F59</f>
        <v>14229</v>
      </c>
      <c r="H55" s="38">
        <f>H54+'нові випадки'!G59</f>
        <v>500</v>
      </c>
      <c r="I55" s="73">
        <f t="shared" si="7"/>
        <v>14729</v>
      </c>
      <c r="J55" s="73">
        <f>J54+'нові випадки'!I59</f>
        <v>8071</v>
      </c>
      <c r="K55" s="73">
        <f>K54+'нові випадки'!J59</f>
        <v>201</v>
      </c>
      <c r="L55" s="74">
        <f t="shared" si="8"/>
        <v>8272</v>
      </c>
    </row>
    <row r="56" spans="1:14" s="132" customFormat="1" ht="12.75" customHeight="1" thickBot="1" x14ac:dyDescent="0.25">
      <c r="A56" s="124">
        <v>2006</v>
      </c>
      <c r="B56" s="18" t="s">
        <v>10</v>
      </c>
      <c r="C56" s="119"/>
      <c r="D56" s="122">
        <f t="shared" si="6"/>
        <v>83274</v>
      </c>
      <c r="E56" s="73">
        <f>E55+'нові випадки'!D60</f>
        <v>12115</v>
      </c>
      <c r="F56" s="73">
        <f>F55+'нові випадки'!E60</f>
        <v>95389</v>
      </c>
      <c r="G56" s="73">
        <f>G55+'нові випадки'!F60</f>
        <v>14612</v>
      </c>
      <c r="H56" s="38">
        <f>H55+'нові випадки'!G60</f>
        <v>502</v>
      </c>
      <c r="I56" s="73">
        <f t="shared" si="7"/>
        <v>15114</v>
      </c>
      <c r="J56" s="73">
        <f>J55+'нові випадки'!I60</f>
        <v>8249</v>
      </c>
      <c r="K56" s="73">
        <f>K55+'нові випадки'!J60</f>
        <v>201</v>
      </c>
      <c r="L56" s="74">
        <f t="shared" si="8"/>
        <v>8450</v>
      </c>
      <c r="M56"/>
      <c r="N56"/>
    </row>
    <row r="57" spans="1:14" ht="12.75" customHeight="1" thickBot="1" x14ac:dyDescent="0.25">
      <c r="A57" s="124">
        <v>2006</v>
      </c>
      <c r="B57" s="18" t="s">
        <v>11</v>
      </c>
      <c r="C57" s="119"/>
      <c r="D57" s="122">
        <f t="shared" si="6"/>
        <v>84365</v>
      </c>
      <c r="E57" s="73">
        <f>E56+'нові випадки'!D61</f>
        <v>12319</v>
      </c>
      <c r="F57" s="73">
        <f>F56+'нові випадки'!E61</f>
        <v>96684</v>
      </c>
      <c r="G57" s="73">
        <f>G56+'нові випадки'!F61</f>
        <v>15026</v>
      </c>
      <c r="H57" s="38">
        <f>H56+'нові випадки'!G61</f>
        <v>509</v>
      </c>
      <c r="I57" s="73">
        <f t="shared" si="7"/>
        <v>15535</v>
      </c>
      <c r="J57" s="73">
        <f>J56+'нові випадки'!I61</f>
        <v>8489</v>
      </c>
      <c r="K57" s="73">
        <f>K56+'нові випадки'!J61</f>
        <v>203</v>
      </c>
      <c r="L57" s="74">
        <f t="shared" si="8"/>
        <v>8692</v>
      </c>
    </row>
    <row r="58" spans="1:14" ht="12.75" customHeight="1" thickBot="1" x14ac:dyDescent="0.25">
      <c r="A58" s="124">
        <v>2006</v>
      </c>
      <c r="B58" s="18" t="s">
        <v>12</v>
      </c>
      <c r="C58" s="119"/>
      <c r="D58" s="122">
        <f t="shared" si="6"/>
        <v>85443</v>
      </c>
      <c r="E58" s="73">
        <f>E57+'нові випадки'!D62</f>
        <v>12545</v>
      </c>
      <c r="F58" s="73">
        <f>F57+'нові випадки'!E62</f>
        <v>97988</v>
      </c>
      <c r="G58" s="73">
        <f>G57+'нові випадки'!F62</f>
        <v>15398</v>
      </c>
      <c r="H58" s="38">
        <f>H57+'нові випадки'!G62</f>
        <v>512</v>
      </c>
      <c r="I58" s="73">
        <f t="shared" si="7"/>
        <v>15910</v>
      </c>
      <c r="J58" s="73">
        <f>J57+'нові випадки'!I62</f>
        <v>8649</v>
      </c>
      <c r="K58" s="73">
        <f>K57+'нові випадки'!J62</f>
        <v>204</v>
      </c>
      <c r="L58" s="74">
        <f t="shared" si="8"/>
        <v>8853</v>
      </c>
    </row>
    <row r="59" spans="1:14" ht="12.75" customHeight="1" thickBot="1" x14ac:dyDescent="0.25">
      <c r="A59" s="124">
        <v>2006</v>
      </c>
      <c r="B59" s="18" t="s">
        <v>13</v>
      </c>
      <c r="C59" s="119"/>
      <c r="D59" s="122">
        <f t="shared" si="6"/>
        <v>86348</v>
      </c>
      <c r="E59" s="73">
        <f>E58+'нові випадки'!D63</f>
        <v>12782</v>
      </c>
      <c r="F59" s="73">
        <f>F58+'нові випадки'!E63</f>
        <v>99130</v>
      </c>
      <c r="G59" s="73">
        <f>G58+'нові випадки'!F63</f>
        <v>15676</v>
      </c>
      <c r="H59" s="38">
        <f>H58+'нові випадки'!G63</f>
        <v>525</v>
      </c>
      <c r="I59" s="73">
        <f t="shared" si="7"/>
        <v>16201</v>
      </c>
      <c r="J59" s="73">
        <f>J58+'нові випадки'!I63</f>
        <v>8806</v>
      </c>
      <c r="K59" s="73">
        <f>K58+'нові випадки'!J63</f>
        <v>204</v>
      </c>
      <c r="L59" s="74">
        <f t="shared" si="8"/>
        <v>9010</v>
      </c>
    </row>
    <row r="60" spans="1:14" ht="12.75" customHeight="1" thickBot="1" x14ac:dyDescent="0.25">
      <c r="A60" s="124">
        <v>2006</v>
      </c>
      <c r="B60" s="18" t="s">
        <v>14</v>
      </c>
      <c r="C60" s="119"/>
      <c r="D60" s="122">
        <f t="shared" si="6"/>
        <v>87420</v>
      </c>
      <c r="E60" s="73">
        <f>E59+'нові випадки'!D64</f>
        <v>13042</v>
      </c>
      <c r="F60" s="73">
        <f>F59+'нові випадки'!E64</f>
        <v>100462</v>
      </c>
      <c r="G60" s="73">
        <f>G59+'нові випадки'!F64</f>
        <v>16120</v>
      </c>
      <c r="H60" s="38">
        <f>H59+'нові випадки'!G64</f>
        <v>538</v>
      </c>
      <c r="I60" s="73">
        <f t="shared" si="7"/>
        <v>16658</v>
      </c>
      <c r="J60" s="73">
        <f>J59+'нові випадки'!I64</f>
        <v>9060</v>
      </c>
      <c r="K60" s="73">
        <f>K59+'нові випадки'!J64</f>
        <v>207</v>
      </c>
      <c r="L60" s="74">
        <f t="shared" si="8"/>
        <v>9267</v>
      </c>
    </row>
    <row r="61" spans="1:14" ht="12.75" customHeight="1" thickBot="1" x14ac:dyDescent="0.25">
      <c r="A61" s="124">
        <v>2006</v>
      </c>
      <c r="B61" s="18" t="s">
        <v>15</v>
      </c>
      <c r="C61" s="119"/>
      <c r="D61" s="122">
        <f t="shared" si="6"/>
        <v>88559</v>
      </c>
      <c r="E61" s="73">
        <f>E60+'нові випадки'!D65</f>
        <v>13289</v>
      </c>
      <c r="F61" s="73">
        <f>F60+'нові випадки'!E65</f>
        <v>101848</v>
      </c>
      <c r="G61" s="73">
        <f>G60+'нові випадки'!F65</f>
        <v>16518</v>
      </c>
      <c r="H61" s="38">
        <f>H60+'нові випадки'!G65</f>
        <v>546</v>
      </c>
      <c r="I61" s="73">
        <f t="shared" si="7"/>
        <v>17064</v>
      </c>
      <c r="J61" s="73">
        <f>J60+'нові випадки'!I65</f>
        <v>9275</v>
      </c>
      <c r="K61" s="73">
        <f>K60+'нові випадки'!J65</f>
        <v>210</v>
      </c>
      <c r="L61" s="74">
        <f t="shared" si="8"/>
        <v>9485</v>
      </c>
    </row>
    <row r="62" spans="1:14" ht="12.75" customHeight="1" thickBot="1" x14ac:dyDescent="0.25">
      <c r="A62" s="124">
        <v>2006</v>
      </c>
      <c r="B62" s="18" t="s">
        <v>16</v>
      </c>
      <c r="C62" s="119"/>
      <c r="D62" s="122">
        <f t="shared" si="6"/>
        <v>89615</v>
      </c>
      <c r="E62" s="73">
        <f>E61+'нові випадки'!D66</f>
        <v>13554</v>
      </c>
      <c r="F62" s="123">
        <f>F61+'нові випадки'!E66</f>
        <v>103169</v>
      </c>
      <c r="G62" s="73">
        <f>G61+'нові випадки'!F66</f>
        <v>16905</v>
      </c>
      <c r="H62" s="38">
        <f>H61+'нові випадки'!G66</f>
        <v>555</v>
      </c>
      <c r="I62" s="73">
        <f t="shared" si="7"/>
        <v>17460</v>
      </c>
      <c r="J62" s="73">
        <f>J61+'нові випадки'!I66</f>
        <v>9504</v>
      </c>
      <c r="K62" s="73">
        <f>K61+'нові випадки'!J66</f>
        <v>212</v>
      </c>
      <c r="L62" s="74">
        <f t="shared" si="8"/>
        <v>9716</v>
      </c>
    </row>
    <row r="63" spans="1:14" ht="12.75" customHeight="1" thickBot="1" x14ac:dyDescent="0.25">
      <c r="A63" s="133">
        <v>2006</v>
      </c>
      <c r="B63" s="146" t="s">
        <v>5</v>
      </c>
      <c r="C63" s="147"/>
      <c r="D63" s="134">
        <f t="shared" si="6"/>
        <v>90913</v>
      </c>
      <c r="E63" s="135">
        <f>E62+'нові випадки'!D67</f>
        <v>13829</v>
      </c>
      <c r="F63" s="135">
        <f>F62+'нові випадки'!E67</f>
        <v>104742</v>
      </c>
      <c r="G63" s="135">
        <f>G62+'нові випадки'!F67</f>
        <v>17297</v>
      </c>
      <c r="H63" s="136">
        <f>H62+'нові випадки'!G67</f>
        <v>568</v>
      </c>
      <c r="I63" s="135">
        <f t="shared" si="7"/>
        <v>17865</v>
      </c>
      <c r="J63" s="135">
        <f>J62+'нові випадки'!I67</f>
        <v>9753</v>
      </c>
      <c r="K63" s="135">
        <f>K62+'нові випадки'!J67</f>
        <v>215</v>
      </c>
      <c r="L63" s="137">
        <f t="shared" si="8"/>
        <v>9968</v>
      </c>
    </row>
    <row r="64" spans="1:14" ht="13.5" thickBot="1" x14ac:dyDescent="0.25">
      <c r="A64" s="124">
        <v>2007</v>
      </c>
      <c r="B64" s="125" t="s">
        <v>6</v>
      </c>
      <c r="C64" s="126"/>
      <c r="D64" s="122">
        <f t="shared" ref="D64:D75" si="9">F64-E64</f>
        <v>92018</v>
      </c>
      <c r="E64" s="73">
        <f>E63+'нові випадки'!D69</f>
        <v>14116</v>
      </c>
      <c r="F64" s="123">
        <f>F63+'нові випадки'!E69</f>
        <v>106134</v>
      </c>
      <c r="G64" s="73">
        <f>G63+'нові випадки'!F69</f>
        <v>17674</v>
      </c>
      <c r="H64" s="38">
        <f>H63+'нові випадки'!G69</f>
        <v>582</v>
      </c>
      <c r="I64" s="73">
        <f>G64+H64</f>
        <v>18256</v>
      </c>
      <c r="J64" s="73">
        <f>J63+'нові випадки'!I69</f>
        <v>9942</v>
      </c>
      <c r="K64" s="73">
        <f>K63+'нові випадки'!J69</f>
        <v>217</v>
      </c>
      <c r="L64" s="74">
        <f t="shared" ref="L64:L75" si="10">J64+K64</f>
        <v>10159</v>
      </c>
    </row>
    <row r="65" spans="1:12" ht="13.5" thickBot="1" x14ac:dyDescent="0.25">
      <c r="A65" s="124">
        <v>2007</v>
      </c>
      <c r="B65" s="18" t="s">
        <v>7</v>
      </c>
      <c r="C65" s="119"/>
      <c r="D65" s="122">
        <f t="shared" si="9"/>
        <v>93303</v>
      </c>
      <c r="E65" s="73">
        <f>E64+'нові випадки'!D70</f>
        <v>14363</v>
      </c>
      <c r="F65" s="123">
        <f>F64+'нові випадки'!E70</f>
        <v>107666</v>
      </c>
      <c r="G65" s="73">
        <f>G64+'нові випадки'!F70</f>
        <v>18117</v>
      </c>
      <c r="H65" s="38">
        <f>H64+'нові випадки'!G70</f>
        <v>587</v>
      </c>
      <c r="I65" s="73">
        <f>I64+'нові випадки'!H70</f>
        <v>18704</v>
      </c>
      <c r="J65" s="73">
        <f>J64+'нові випадки'!I70</f>
        <v>10134</v>
      </c>
      <c r="K65" s="73">
        <f>K64+'нові випадки'!J70</f>
        <v>218</v>
      </c>
      <c r="L65" s="74">
        <f>L64+'нові випадки'!K70</f>
        <v>10352</v>
      </c>
    </row>
    <row r="66" spans="1:12" ht="13.5" thickBot="1" x14ac:dyDescent="0.25">
      <c r="A66" s="124">
        <v>2007</v>
      </c>
      <c r="B66" s="18" t="s">
        <v>8</v>
      </c>
      <c r="C66" s="119"/>
      <c r="D66" s="122">
        <f t="shared" si="9"/>
        <v>94632</v>
      </c>
      <c r="E66" s="73">
        <f>E65+'нові випадки'!D71</f>
        <v>14620</v>
      </c>
      <c r="F66" s="73">
        <f>F65+'нові випадки'!E71</f>
        <v>109252</v>
      </c>
      <c r="G66" s="73">
        <f>G65+'нові випадки'!F71</f>
        <v>18508</v>
      </c>
      <c r="H66" s="38">
        <f>H65+'нові випадки'!G71</f>
        <v>610</v>
      </c>
      <c r="I66" s="73">
        <f t="shared" ref="I66:I71" si="11">G66+H66</f>
        <v>19118</v>
      </c>
      <c r="J66" s="73">
        <f>J65+'нові випадки'!I71</f>
        <v>10367</v>
      </c>
      <c r="K66" s="73">
        <f>K65+'нові випадки'!J71</f>
        <v>221</v>
      </c>
      <c r="L66" s="74">
        <f t="shared" si="10"/>
        <v>10588</v>
      </c>
    </row>
    <row r="67" spans="1:12" ht="13.5" thickBot="1" x14ac:dyDescent="0.25">
      <c r="A67" s="124">
        <v>2007</v>
      </c>
      <c r="B67" s="18" t="s">
        <v>9</v>
      </c>
      <c r="C67" s="119"/>
      <c r="D67" s="122">
        <f t="shared" si="9"/>
        <v>95773</v>
      </c>
      <c r="E67" s="73">
        <f>E66+'нові випадки'!D72</f>
        <v>14878</v>
      </c>
      <c r="F67" s="123">
        <f>F66+'нові випадки'!E72</f>
        <v>110651</v>
      </c>
      <c r="G67" s="73">
        <f>G66+'нові випадки'!F72</f>
        <v>18875</v>
      </c>
      <c r="H67" s="38">
        <f>H66+'нові випадки'!G72</f>
        <v>615</v>
      </c>
      <c r="I67" s="73">
        <f t="shared" si="11"/>
        <v>19490</v>
      </c>
      <c r="J67" s="73">
        <f>J66+'нові випадки'!I72</f>
        <v>10555</v>
      </c>
      <c r="K67" s="73">
        <f>K66+'нові випадки'!J72</f>
        <v>223</v>
      </c>
      <c r="L67" s="74">
        <f t="shared" si="10"/>
        <v>10778</v>
      </c>
    </row>
    <row r="68" spans="1:12" ht="13.5" thickBot="1" x14ac:dyDescent="0.25">
      <c r="A68" s="124">
        <v>2007</v>
      </c>
      <c r="B68" s="18" t="s">
        <v>10</v>
      </c>
      <c r="C68" s="119"/>
      <c r="D68" s="122">
        <f t="shared" si="9"/>
        <v>96846</v>
      </c>
      <c r="E68" s="73">
        <f>E67+'нові випадки'!D73</f>
        <v>15132</v>
      </c>
      <c r="F68" s="73">
        <f>F67+'нові випадки'!E73</f>
        <v>111978</v>
      </c>
      <c r="G68" s="73">
        <f>G67+'нові випадки'!F73</f>
        <v>19230</v>
      </c>
      <c r="H68" s="38">
        <f>H67+'нові випадки'!G73</f>
        <v>618</v>
      </c>
      <c r="I68" s="73">
        <f t="shared" si="11"/>
        <v>19848</v>
      </c>
      <c r="J68" s="73">
        <f>J67+'нові випадки'!I73</f>
        <v>10746</v>
      </c>
      <c r="K68" s="73">
        <f>K67+'нові випадки'!J73</f>
        <v>223</v>
      </c>
      <c r="L68" s="74">
        <f t="shared" si="10"/>
        <v>10969</v>
      </c>
    </row>
    <row r="69" spans="1:12" ht="13.5" thickBot="1" x14ac:dyDescent="0.25">
      <c r="A69" s="124">
        <v>2007</v>
      </c>
      <c r="B69" s="18" t="s">
        <v>11</v>
      </c>
      <c r="C69" s="119"/>
      <c r="D69" s="122">
        <f t="shared" si="9"/>
        <v>98020</v>
      </c>
      <c r="E69" s="73">
        <f>E68+'нові випадки'!D74</f>
        <v>15438</v>
      </c>
      <c r="F69" s="73">
        <f>F68+'нові випадки'!E74</f>
        <v>113458</v>
      </c>
      <c r="G69" s="73">
        <f>G68+'нові випадки'!F74</f>
        <v>19610</v>
      </c>
      <c r="H69" s="38">
        <f>H68+'нові випадки'!G74</f>
        <v>627</v>
      </c>
      <c r="I69" s="73">
        <f t="shared" si="11"/>
        <v>20237</v>
      </c>
      <c r="J69" s="73">
        <f>J68+'нові випадки'!I74</f>
        <v>10952</v>
      </c>
      <c r="K69" s="73">
        <f>K68+'нові випадки'!J74</f>
        <v>223</v>
      </c>
      <c r="L69" s="74">
        <f t="shared" si="10"/>
        <v>11175</v>
      </c>
    </row>
    <row r="70" spans="1:12" ht="13.5" thickBot="1" x14ac:dyDescent="0.25">
      <c r="A70" s="124">
        <v>2007</v>
      </c>
      <c r="B70" s="18" t="s">
        <v>12</v>
      </c>
      <c r="C70" s="119"/>
      <c r="D70" s="122">
        <f t="shared" si="9"/>
        <v>99113</v>
      </c>
      <c r="E70" s="73">
        <f>E69+'нові випадки'!D75</f>
        <v>15755</v>
      </c>
      <c r="F70" s="73">
        <f>F69+'нові випадки'!E75</f>
        <v>114868</v>
      </c>
      <c r="G70" s="73">
        <f>G69+'нові випадки'!F75</f>
        <v>19967</v>
      </c>
      <c r="H70" s="38">
        <f>H69+'нові випадки'!G75</f>
        <v>634</v>
      </c>
      <c r="I70" s="73">
        <f t="shared" si="11"/>
        <v>20601</v>
      </c>
      <c r="J70" s="73">
        <f>J69+'нові випадки'!I75</f>
        <v>11151</v>
      </c>
      <c r="K70" s="73">
        <f>K69+'нові випадки'!J75</f>
        <v>225</v>
      </c>
      <c r="L70" s="74">
        <f t="shared" si="10"/>
        <v>11376</v>
      </c>
    </row>
    <row r="71" spans="1:12" ht="13.5" thickBot="1" x14ac:dyDescent="0.25">
      <c r="A71" s="124">
        <v>2007</v>
      </c>
      <c r="B71" s="18" t="s">
        <v>13</v>
      </c>
      <c r="C71" s="119"/>
      <c r="D71" s="122">
        <f t="shared" si="9"/>
        <v>100123</v>
      </c>
      <c r="E71" s="73">
        <f>E70+'нові випадки'!D76</f>
        <v>16058</v>
      </c>
      <c r="F71" s="73">
        <f>F70+'нові випадки'!E76</f>
        <v>116181</v>
      </c>
      <c r="G71" s="73">
        <f>G70+'нові випадки'!F76</f>
        <v>20287</v>
      </c>
      <c r="H71" s="38">
        <f>H70+'нові випадки'!G76</f>
        <v>640</v>
      </c>
      <c r="I71" s="73">
        <f t="shared" si="11"/>
        <v>20927</v>
      </c>
      <c r="J71" s="73">
        <f>J70+'нові випадки'!I76</f>
        <v>11328</v>
      </c>
      <c r="K71" s="73">
        <f>K70+'нові випадки'!J76</f>
        <v>227</v>
      </c>
      <c r="L71" s="74">
        <f t="shared" si="10"/>
        <v>11555</v>
      </c>
    </row>
    <row r="72" spans="1:12" ht="13.5" thickBot="1" x14ac:dyDescent="0.25">
      <c r="A72" s="124">
        <v>2007</v>
      </c>
      <c r="B72" s="18" t="s">
        <v>14</v>
      </c>
      <c r="C72" s="119"/>
      <c r="D72" s="122">
        <f t="shared" si="9"/>
        <v>101285</v>
      </c>
      <c r="E72" s="73">
        <f>E71+'нові випадки'!D77</f>
        <v>16357</v>
      </c>
      <c r="F72" s="73">
        <f>F71+'нові випадки'!E77</f>
        <v>117642</v>
      </c>
      <c r="G72" s="73">
        <f>G71+'нові випадки'!F77</f>
        <v>20605</v>
      </c>
      <c r="H72" s="38">
        <f>H71+'нові випадки'!G77</f>
        <v>642</v>
      </c>
      <c r="I72" s="73">
        <f t="shared" ref="I72:I77" si="12">G72+H72</f>
        <v>21247</v>
      </c>
      <c r="J72" s="73">
        <f>J71+'нові випадки'!I77</f>
        <v>11577</v>
      </c>
      <c r="K72" s="73">
        <f>K71+'нові випадки'!J77</f>
        <v>230</v>
      </c>
      <c r="L72" s="74">
        <f t="shared" si="10"/>
        <v>11807</v>
      </c>
    </row>
    <row r="73" spans="1:12" ht="13.5" thickBot="1" x14ac:dyDescent="0.25">
      <c r="A73" s="124">
        <v>2007</v>
      </c>
      <c r="B73" s="18" t="s">
        <v>15</v>
      </c>
      <c r="C73" s="119"/>
      <c r="D73" s="122">
        <f t="shared" si="9"/>
        <v>102523</v>
      </c>
      <c r="E73" s="73">
        <f>E72+'нові випадки'!D78</f>
        <v>16682</v>
      </c>
      <c r="F73" s="73">
        <f>F72+'нові випадки'!E78</f>
        <v>119205</v>
      </c>
      <c r="G73" s="73">
        <f>G72+'нові випадки'!F78</f>
        <v>20960</v>
      </c>
      <c r="H73" s="38">
        <f>H72+'нові випадки'!G78</f>
        <v>648</v>
      </c>
      <c r="I73" s="73">
        <f t="shared" si="12"/>
        <v>21608</v>
      </c>
      <c r="J73" s="73">
        <f>J72+'нові випадки'!I78</f>
        <v>11771</v>
      </c>
      <c r="K73" s="73">
        <f>K72+'нові випадки'!J78</f>
        <v>230</v>
      </c>
      <c r="L73" s="74">
        <f t="shared" si="10"/>
        <v>12001</v>
      </c>
    </row>
    <row r="74" spans="1:12" ht="13.5" thickBot="1" x14ac:dyDescent="0.25">
      <c r="A74" s="124">
        <v>2007</v>
      </c>
      <c r="B74" s="18" t="s">
        <v>16</v>
      </c>
      <c r="C74" s="119"/>
      <c r="D74" s="122">
        <f t="shared" si="9"/>
        <v>103863</v>
      </c>
      <c r="E74" s="73">
        <f>E73+'нові випадки'!D79</f>
        <v>16979</v>
      </c>
      <c r="F74" s="123">
        <f>F73+'нові випадки'!E79</f>
        <v>120842</v>
      </c>
      <c r="G74" s="73">
        <f>G73+'нові випадки'!F79</f>
        <v>21342</v>
      </c>
      <c r="H74" s="38">
        <f>H73+'нові випадки'!G79</f>
        <v>661</v>
      </c>
      <c r="I74" s="73">
        <f t="shared" si="12"/>
        <v>22003</v>
      </c>
      <c r="J74" s="73">
        <f>J73+'нові випадки'!I79</f>
        <v>12012</v>
      </c>
      <c r="K74" s="73">
        <f>K73+'нові випадки'!J79</f>
        <v>233</v>
      </c>
      <c r="L74" s="74">
        <f>J74+K74</f>
        <v>12245</v>
      </c>
    </row>
    <row r="75" spans="1:12" ht="13.5" thickBot="1" x14ac:dyDescent="0.25">
      <c r="A75" s="133">
        <v>2007</v>
      </c>
      <c r="B75" s="146" t="s">
        <v>5</v>
      </c>
      <c r="C75" s="147"/>
      <c r="D75" s="134">
        <f t="shared" si="9"/>
        <v>105134</v>
      </c>
      <c r="E75" s="135">
        <f>E74+'нові випадки'!D80</f>
        <v>17278</v>
      </c>
      <c r="F75" s="135">
        <f>F74+'нові випадки'!E80</f>
        <v>122412</v>
      </c>
      <c r="G75" s="135">
        <f>G74+'нові випадки'!F80</f>
        <v>21755</v>
      </c>
      <c r="H75" s="136">
        <f>H74+'нові випадки'!G80</f>
        <v>683</v>
      </c>
      <c r="I75" s="135">
        <f t="shared" si="12"/>
        <v>22438</v>
      </c>
      <c r="J75" s="135">
        <f>J74+'нові випадки'!I80</f>
        <v>12237</v>
      </c>
      <c r="K75" s="135">
        <f>K74+'нові випадки'!J80</f>
        <v>238</v>
      </c>
      <c r="L75" s="137">
        <f t="shared" si="10"/>
        <v>12475</v>
      </c>
    </row>
    <row r="76" spans="1:12" ht="13.5" thickBot="1" x14ac:dyDescent="0.25">
      <c r="A76" s="124">
        <v>2008</v>
      </c>
      <c r="B76" s="125" t="s">
        <v>6</v>
      </c>
      <c r="C76" s="126"/>
      <c r="D76" s="122">
        <f t="shared" ref="D76:D87" si="13">F76-E76</f>
        <v>106276</v>
      </c>
      <c r="E76" s="73">
        <f>E75+'нові випадки'!D82</f>
        <v>17611</v>
      </c>
      <c r="F76" s="123">
        <f>F75+'нові випадки'!E82</f>
        <v>123887</v>
      </c>
      <c r="G76" s="73">
        <f>G75+'нові випадки'!F82</f>
        <v>22075</v>
      </c>
      <c r="H76" s="38">
        <f>H75+'нові випадки'!G82</f>
        <v>691</v>
      </c>
      <c r="I76" s="73">
        <f t="shared" si="12"/>
        <v>22766</v>
      </c>
      <c r="J76" s="73">
        <f>J75+'нові випадки'!I82</f>
        <v>12456</v>
      </c>
      <c r="K76" s="73">
        <f>K75+'нові випадки'!J82</f>
        <v>238</v>
      </c>
      <c r="L76" s="74">
        <f t="shared" ref="L76:L82" si="14">J76+K76</f>
        <v>12694</v>
      </c>
    </row>
    <row r="77" spans="1:12" ht="13.5" thickBot="1" x14ac:dyDescent="0.25">
      <c r="A77" s="124">
        <v>2008</v>
      </c>
      <c r="B77" s="18" t="s">
        <v>7</v>
      </c>
      <c r="C77" s="119"/>
      <c r="D77" s="122">
        <f t="shared" si="13"/>
        <v>107639</v>
      </c>
      <c r="E77" s="73">
        <f>E76+'нові випадки'!D83</f>
        <v>17877</v>
      </c>
      <c r="F77" s="123">
        <f>F76+'нові випадки'!E83</f>
        <v>125516</v>
      </c>
      <c r="G77" s="73">
        <f>G76+'нові випадки'!F83</f>
        <v>22485</v>
      </c>
      <c r="H77" s="38">
        <f>H76+'нові випадки'!G83</f>
        <v>699</v>
      </c>
      <c r="I77" s="73">
        <f t="shared" si="12"/>
        <v>23184</v>
      </c>
      <c r="J77" s="73">
        <f>J76+'нові випадки'!I83</f>
        <v>12683</v>
      </c>
      <c r="K77" s="73">
        <f>K76+'нові випадки'!J83</f>
        <v>241</v>
      </c>
      <c r="L77" s="74">
        <f t="shared" si="14"/>
        <v>12924</v>
      </c>
    </row>
    <row r="78" spans="1:12" ht="13.5" thickBot="1" x14ac:dyDescent="0.25">
      <c r="A78" s="124">
        <v>2008</v>
      </c>
      <c r="B78" s="18" t="s">
        <v>8</v>
      </c>
      <c r="C78" s="119"/>
      <c r="D78" s="122">
        <f t="shared" si="13"/>
        <v>109011</v>
      </c>
      <c r="E78" s="73">
        <f>E77+'нові випадки'!D84</f>
        <v>18199</v>
      </c>
      <c r="F78" s="73">
        <f>F77+'нові випадки'!E84</f>
        <v>127210</v>
      </c>
      <c r="G78" s="73">
        <f>G77+'нові випадки'!F84</f>
        <v>22884</v>
      </c>
      <c r="H78" s="38">
        <f>H77+'нові випадки'!G84</f>
        <v>705</v>
      </c>
      <c r="I78" s="73">
        <f>G78+H78</f>
        <v>23589</v>
      </c>
      <c r="J78" s="73">
        <f>J77+'нові випадки'!I84</f>
        <v>12981</v>
      </c>
      <c r="K78" s="73">
        <f>K77+'нові випадки'!J84</f>
        <v>241</v>
      </c>
      <c r="L78" s="74">
        <f t="shared" si="14"/>
        <v>13222</v>
      </c>
    </row>
    <row r="79" spans="1:12" ht="13.5" thickBot="1" x14ac:dyDescent="0.25">
      <c r="A79" s="124">
        <v>2008</v>
      </c>
      <c r="B79" s="18" t="s">
        <v>9</v>
      </c>
      <c r="C79" s="119"/>
      <c r="D79" s="122">
        <f t="shared" si="13"/>
        <v>110393</v>
      </c>
      <c r="E79" s="73">
        <f>E78+'нові випадки'!D85</f>
        <v>18434</v>
      </c>
      <c r="F79" s="123">
        <f>F78+'нові випадки'!E85</f>
        <v>128827</v>
      </c>
      <c r="G79" s="73">
        <f>G78+'нові випадки'!F85</f>
        <v>23271</v>
      </c>
      <c r="H79" s="38">
        <f>H78+'нові випадки'!G85</f>
        <v>712</v>
      </c>
      <c r="I79" s="73">
        <f>G79+H79</f>
        <v>23983</v>
      </c>
      <c r="J79" s="73">
        <f>J78+'нові випадки'!I85</f>
        <v>13187</v>
      </c>
      <c r="K79" s="73">
        <f>K78+'нові випадки'!J85</f>
        <v>241</v>
      </c>
      <c r="L79" s="74">
        <f t="shared" si="14"/>
        <v>13428</v>
      </c>
    </row>
    <row r="80" spans="1:12" ht="13.5" thickBot="1" x14ac:dyDescent="0.25">
      <c r="A80" s="124">
        <v>2008</v>
      </c>
      <c r="B80" s="18" t="s">
        <v>10</v>
      </c>
      <c r="C80" s="119"/>
      <c r="D80" s="122">
        <f t="shared" si="13"/>
        <v>111628</v>
      </c>
      <c r="E80" s="73">
        <f>E79+'нові випадки'!D86</f>
        <v>18681</v>
      </c>
      <c r="F80" s="73">
        <f>F79+'нові випадки'!E86</f>
        <v>130309</v>
      </c>
      <c r="G80" s="73">
        <f>G79+'нові випадки'!F86</f>
        <v>23652</v>
      </c>
      <c r="H80" s="38">
        <f>H79+'нові випадки'!G86</f>
        <v>719</v>
      </c>
      <c r="I80" s="73">
        <f>G80+H80</f>
        <v>24371</v>
      </c>
      <c r="J80" s="73">
        <f>J79+'нові випадки'!I86</f>
        <v>13387</v>
      </c>
      <c r="K80" s="73">
        <f>K79+'нові випадки'!J86</f>
        <v>241</v>
      </c>
      <c r="L80" s="74">
        <f t="shared" si="14"/>
        <v>13628</v>
      </c>
    </row>
    <row r="81" spans="1:12" ht="13.5" thickBot="1" x14ac:dyDescent="0.25">
      <c r="A81" s="124">
        <v>2008</v>
      </c>
      <c r="B81" s="18" t="s">
        <v>11</v>
      </c>
      <c r="C81" s="119"/>
      <c r="D81" s="122">
        <f t="shared" si="13"/>
        <v>112855</v>
      </c>
      <c r="E81" s="73">
        <f>E80+'нові випадки'!D87</f>
        <v>18973</v>
      </c>
      <c r="F81" s="73">
        <f>F80+'нові випадки'!E87</f>
        <v>131828</v>
      </c>
      <c r="G81" s="73">
        <f>G80+'нові випадки'!F87</f>
        <v>24010</v>
      </c>
      <c r="H81" s="38">
        <f>H80+'нові випадки'!G87</f>
        <v>723</v>
      </c>
      <c r="I81" s="73">
        <f>G81+H81</f>
        <v>24733</v>
      </c>
      <c r="J81" s="73">
        <f>J80+'нові випадки'!I87</f>
        <v>13603</v>
      </c>
      <c r="K81" s="73">
        <f>K80+'нові випадки'!J87</f>
        <v>242</v>
      </c>
      <c r="L81" s="74">
        <f t="shared" si="14"/>
        <v>13845</v>
      </c>
    </row>
    <row r="82" spans="1:12" ht="13.5" thickBot="1" x14ac:dyDescent="0.25">
      <c r="A82" s="124">
        <v>2008</v>
      </c>
      <c r="B82" s="18" t="s">
        <v>12</v>
      </c>
      <c r="C82" s="119"/>
      <c r="D82" s="122">
        <f>F82-E82</f>
        <v>114079</v>
      </c>
      <c r="E82" s="73">
        <f>E81+'нові випадки'!D88</f>
        <v>19296</v>
      </c>
      <c r="F82" s="73">
        <f>F81+'нові випадки'!E88</f>
        <v>133375</v>
      </c>
      <c r="G82" s="73">
        <f>G81+'нові випадки'!F88</f>
        <v>24344</v>
      </c>
      <c r="H82" s="38">
        <f>H81+'нові випадки'!G88</f>
        <v>730</v>
      </c>
      <c r="I82" s="73">
        <f>G82+H82</f>
        <v>25074</v>
      </c>
      <c r="J82" s="73">
        <f>J81+'нові випадки'!I88</f>
        <v>13783</v>
      </c>
      <c r="K82" s="73">
        <f>K81+'нові випадки'!J88</f>
        <v>242</v>
      </c>
      <c r="L82" s="74">
        <f t="shared" si="14"/>
        <v>14025</v>
      </c>
    </row>
    <row r="83" spans="1:12" ht="13.5" thickBot="1" x14ac:dyDescent="0.25">
      <c r="A83" s="124">
        <v>2008</v>
      </c>
      <c r="B83" s="18" t="s">
        <v>13</v>
      </c>
      <c r="C83" s="119"/>
      <c r="D83" s="122">
        <f>F83-E83</f>
        <v>115148</v>
      </c>
      <c r="E83" s="73">
        <v>19569</v>
      </c>
      <c r="F83" s="73">
        <v>134717</v>
      </c>
      <c r="G83" s="73">
        <f>I83-H83</f>
        <v>24599</v>
      </c>
      <c r="H83" s="38">
        <v>734</v>
      </c>
      <c r="I83" s="73">
        <v>25333</v>
      </c>
      <c r="J83" s="73">
        <f>L83-K83</f>
        <v>13987</v>
      </c>
      <c r="K83" s="73">
        <v>245</v>
      </c>
      <c r="L83" s="74">
        <v>14232</v>
      </c>
    </row>
    <row r="84" spans="1:12" ht="13.5" thickBot="1" x14ac:dyDescent="0.25">
      <c r="A84" s="124">
        <v>2008</v>
      </c>
      <c r="B84" s="18" t="s">
        <v>14</v>
      </c>
      <c r="C84" s="119"/>
      <c r="D84" s="122">
        <f t="shared" si="13"/>
        <v>116375</v>
      </c>
      <c r="E84" s="73">
        <v>19892</v>
      </c>
      <c r="F84" s="73">
        <v>136267</v>
      </c>
      <c r="G84" s="73">
        <f>G83+'нові випадки'!F89</f>
        <v>24870</v>
      </c>
      <c r="H84" s="38">
        <v>737</v>
      </c>
      <c r="I84" s="73">
        <v>25651</v>
      </c>
      <c r="J84" s="73">
        <f>J83+'нові випадки'!I89</f>
        <v>14179</v>
      </c>
      <c r="K84" s="73">
        <v>246</v>
      </c>
      <c r="L84" s="74">
        <v>14444</v>
      </c>
    </row>
    <row r="85" spans="1:12" ht="13.5" thickBot="1" x14ac:dyDescent="0.25">
      <c r="A85" s="124">
        <v>2008</v>
      </c>
      <c r="B85" s="18" t="s">
        <v>15</v>
      </c>
      <c r="C85" s="119"/>
      <c r="D85" s="122">
        <f t="shared" si="13"/>
        <v>117736</v>
      </c>
      <c r="E85" s="73">
        <v>20237</v>
      </c>
      <c r="F85" s="73">
        <v>137973</v>
      </c>
      <c r="G85" s="73">
        <v>25270</v>
      </c>
      <c r="H85" s="38">
        <v>743</v>
      </c>
      <c r="I85" s="73">
        <v>26013</v>
      </c>
      <c r="J85" s="73">
        <v>14458</v>
      </c>
      <c r="K85" s="73">
        <f>K84+'нові випадки'!J90</f>
        <v>247</v>
      </c>
      <c r="L85" s="74">
        <v>14705</v>
      </c>
    </row>
    <row r="86" spans="1:12" ht="13.5" thickBot="1" x14ac:dyDescent="0.25">
      <c r="A86" s="124">
        <v>2008</v>
      </c>
      <c r="B86" s="18" t="s">
        <v>16</v>
      </c>
      <c r="C86" s="119"/>
      <c r="D86" s="122">
        <f t="shared" si="13"/>
        <v>119075</v>
      </c>
      <c r="E86" s="73">
        <v>20585</v>
      </c>
      <c r="F86" s="123">
        <v>139660</v>
      </c>
      <c r="G86" s="73">
        <v>25601</v>
      </c>
      <c r="H86" s="38">
        <v>750</v>
      </c>
      <c r="I86" s="73">
        <v>26351</v>
      </c>
      <c r="J86" s="73">
        <v>14670</v>
      </c>
      <c r="K86" s="73">
        <f>K85+'нові випадки'!J91</f>
        <v>248</v>
      </c>
      <c r="L86" s="74">
        <v>14918</v>
      </c>
    </row>
    <row r="87" spans="1:12" ht="13.5" thickBot="1" x14ac:dyDescent="0.25">
      <c r="A87" s="133">
        <v>2008</v>
      </c>
      <c r="B87" s="146" t="s">
        <v>5</v>
      </c>
      <c r="C87" s="147"/>
      <c r="D87" s="134">
        <f t="shared" si="13"/>
        <v>120351</v>
      </c>
      <c r="E87" s="135">
        <v>20926</v>
      </c>
      <c r="F87" s="135">
        <v>141277</v>
      </c>
      <c r="G87" s="135">
        <f>I87-H87</f>
        <v>26045</v>
      </c>
      <c r="H87" s="136">
        <v>759</v>
      </c>
      <c r="I87" s="135">
        <v>26804</v>
      </c>
      <c r="J87" s="135">
        <f>L87-K87</f>
        <v>14945</v>
      </c>
      <c r="K87" s="135">
        <v>255</v>
      </c>
      <c r="L87" s="137">
        <v>15200</v>
      </c>
    </row>
    <row r="88" spans="1:12" ht="13.5" thickBot="1" x14ac:dyDescent="0.25">
      <c r="A88" s="124">
        <v>2009</v>
      </c>
      <c r="B88" s="125" t="s">
        <v>6</v>
      </c>
      <c r="D88" s="122">
        <f>F88-E88</f>
        <v>121604</v>
      </c>
      <c r="E88" s="73">
        <v>21241</v>
      </c>
      <c r="F88" s="123">
        <v>142845</v>
      </c>
      <c r="G88" s="73">
        <f>I88-H88</f>
        <v>26452</v>
      </c>
      <c r="H88" s="38">
        <v>772</v>
      </c>
      <c r="I88" s="73">
        <v>27224</v>
      </c>
      <c r="J88" s="73">
        <f>L88-K88</f>
        <v>15163</v>
      </c>
      <c r="K88" s="73">
        <v>255</v>
      </c>
      <c r="L88" s="74">
        <v>15418</v>
      </c>
    </row>
    <row r="89" spans="1:12" ht="13.5" thickBot="1" x14ac:dyDescent="0.25">
      <c r="A89" s="124">
        <v>2009</v>
      </c>
      <c r="B89" s="18" t="s">
        <v>7</v>
      </c>
      <c r="D89" s="122">
        <f t="shared" ref="D89:D99" si="15">F89-E89</f>
        <v>123134</v>
      </c>
      <c r="E89" s="73">
        <v>21594</v>
      </c>
      <c r="F89" s="123">
        <v>144728</v>
      </c>
      <c r="G89" s="73">
        <f t="shared" ref="G89:G99" si="16">I89-H89</f>
        <v>26842</v>
      </c>
      <c r="H89" s="38">
        <v>784</v>
      </c>
      <c r="I89" s="73">
        <v>27626</v>
      </c>
      <c r="J89" s="73">
        <f t="shared" ref="J89:J99" si="17">L89-K89</f>
        <v>15378</v>
      </c>
      <c r="K89" s="73">
        <v>256</v>
      </c>
      <c r="L89" s="74">
        <v>15634</v>
      </c>
    </row>
    <row r="90" spans="1:12" ht="13.5" thickBot="1" x14ac:dyDescent="0.25">
      <c r="A90" s="124">
        <v>2009</v>
      </c>
      <c r="B90" s="18" t="s">
        <v>8</v>
      </c>
      <c r="D90" s="122">
        <f t="shared" si="15"/>
        <v>124611</v>
      </c>
      <c r="E90" s="73">
        <v>21938</v>
      </c>
      <c r="F90" s="73">
        <v>146549</v>
      </c>
      <c r="G90" s="73">
        <f t="shared" si="16"/>
        <v>27218</v>
      </c>
      <c r="H90" s="38">
        <v>791</v>
      </c>
      <c r="I90" s="73">
        <v>28009</v>
      </c>
      <c r="J90" s="73">
        <f t="shared" si="17"/>
        <v>15610</v>
      </c>
      <c r="K90" s="73">
        <v>256</v>
      </c>
      <c r="L90" s="74">
        <v>15866</v>
      </c>
    </row>
    <row r="91" spans="1:12" ht="13.5" thickBot="1" x14ac:dyDescent="0.25">
      <c r="A91" s="124">
        <v>2009</v>
      </c>
      <c r="B91" s="18" t="s">
        <v>9</v>
      </c>
      <c r="D91" s="122">
        <f t="shared" si="15"/>
        <v>125840</v>
      </c>
      <c r="E91" s="73">
        <v>22235</v>
      </c>
      <c r="F91" s="123">
        <v>148075</v>
      </c>
      <c r="G91" s="73">
        <f t="shared" si="16"/>
        <v>27537</v>
      </c>
      <c r="H91" s="38">
        <v>799</v>
      </c>
      <c r="I91" s="73">
        <v>28336</v>
      </c>
      <c r="J91" s="73">
        <f t="shared" si="17"/>
        <v>15822</v>
      </c>
      <c r="K91" s="73">
        <v>257</v>
      </c>
      <c r="L91" s="74">
        <v>16079</v>
      </c>
    </row>
    <row r="92" spans="1:12" ht="13.5" thickBot="1" x14ac:dyDescent="0.25">
      <c r="A92" s="124">
        <v>2009</v>
      </c>
      <c r="B92" s="18" t="s">
        <v>10</v>
      </c>
      <c r="D92" s="122">
        <f t="shared" si="15"/>
        <v>127111</v>
      </c>
      <c r="E92" s="73">
        <v>22522</v>
      </c>
      <c r="F92" s="73">
        <v>149633</v>
      </c>
      <c r="G92" s="73">
        <f t="shared" si="16"/>
        <v>27841</v>
      </c>
      <c r="H92" s="38">
        <v>805</v>
      </c>
      <c r="I92" s="73">
        <v>28646</v>
      </c>
      <c r="J92" s="73">
        <f t="shared" si="17"/>
        <v>16002</v>
      </c>
      <c r="K92" s="73">
        <v>257</v>
      </c>
      <c r="L92" s="74">
        <v>16259</v>
      </c>
    </row>
    <row r="93" spans="1:12" ht="13.5" thickBot="1" x14ac:dyDescent="0.25">
      <c r="A93" s="124">
        <v>2009</v>
      </c>
      <c r="B93" s="18" t="s">
        <v>11</v>
      </c>
      <c r="D93" s="122">
        <f t="shared" si="15"/>
        <v>128564</v>
      </c>
      <c r="E93" s="73">
        <v>22757</v>
      </c>
      <c r="F93" s="73">
        <v>151321</v>
      </c>
      <c r="G93" s="73">
        <f t="shared" si="16"/>
        <v>28207</v>
      </c>
      <c r="H93" s="38">
        <v>811</v>
      </c>
      <c r="I93" s="73">
        <v>29018</v>
      </c>
      <c r="J93" s="73">
        <f t="shared" si="17"/>
        <v>16205</v>
      </c>
      <c r="K93" s="73">
        <v>257</v>
      </c>
      <c r="L93" s="74">
        <v>16462</v>
      </c>
    </row>
    <row r="94" spans="1:12" ht="13.5" thickBot="1" x14ac:dyDescent="0.25">
      <c r="A94" s="124">
        <v>2009</v>
      </c>
      <c r="B94" s="18" t="s">
        <v>12</v>
      </c>
      <c r="D94" s="122">
        <f t="shared" si="15"/>
        <v>129898</v>
      </c>
      <c r="E94" s="73">
        <v>23036</v>
      </c>
      <c r="F94" s="73">
        <v>152934</v>
      </c>
      <c r="G94" s="73">
        <f t="shared" si="16"/>
        <v>28533</v>
      </c>
      <c r="H94" s="38">
        <v>819</v>
      </c>
      <c r="I94" s="73">
        <v>29352</v>
      </c>
      <c r="J94" s="73">
        <f t="shared" si="17"/>
        <v>16361</v>
      </c>
      <c r="K94" s="73">
        <v>257</v>
      </c>
      <c r="L94" s="74">
        <v>16618</v>
      </c>
    </row>
    <row r="95" spans="1:12" ht="13.5" thickBot="1" x14ac:dyDescent="0.25">
      <c r="A95" s="124">
        <v>2009</v>
      </c>
      <c r="B95" s="18" t="s">
        <v>13</v>
      </c>
      <c r="D95" s="122">
        <f t="shared" si="15"/>
        <v>131054</v>
      </c>
      <c r="E95" s="73">
        <v>23317</v>
      </c>
      <c r="F95" s="73">
        <v>154371</v>
      </c>
      <c r="G95" s="73">
        <f t="shared" si="16"/>
        <v>28814</v>
      </c>
      <c r="H95" s="38">
        <v>825</v>
      </c>
      <c r="I95" s="73">
        <v>29639</v>
      </c>
      <c r="J95" s="73">
        <f t="shared" si="17"/>
        <v>16514</v>
      </c>
      <c r="K95" s="73">
        <v>257</v>
      </c>
      <c r="L95" s="74">
        <v>16771</v>
      </c>
    </row>
    <row r="96" spans="1:12" ht="13.5" thickBot="1" x14ac:dyDescent="0.25">
      <c r="A96" s="124">
        <v>2009</v>
      </c>
      <c r="B96" s="18" t="s">
        <v>14</v>
      </c>
      <c r="D96" s="122">
        <f t="shared" si="15"/>
        <v>132331</v>
      </c>
      <c r="E96" s="73">
        <v>23692</v>
      </c>
      <c r="F96" s="73">
        <v>156023</v>
      </c>
      <c r="G96" s="73">
        <f t="shared" si="16"/>
        <v>29166</v>
      </c>
      <c r="H96" s="38">
        <v>836</v>
      </c>
      <c r="I96" s="73">
        <v>30002</v>
      </c>
      <c r="J96" s="73">
        <f t="shared" si="17"/>
        <v>16770</v>
      </c>
      <c r="K96" s="73">
        <v>258</v>
      </c>
      <c r="L96" s="74">
        <v>17028</v>
      </c>
    </row>
    <row r="97" spans="1:12" ht="13.5" thickBot="1" x14ac:dyDescent="0.25">
      <c r="A97" s="124">
        <v>2009</v>
      </c>
      <c r="B97" s="18" t="s">
        <v>15</v>
      </c>
      <c r="D97" s="122">
        <f t="shared" si="15"/>
        <v>133637</v>
      </c>
      <c r="E97" s="73">
        <v>24038</v>
      </c>
      <c r="F97" s="73">
        <v>157675</v>
      </c>
      <c r="G97" s="73">
        <f t="shared" si="16"/>
        <v>29513</v>
      </c>
      <c r="H97" s="38">
        <v>845</v>
      </c>
      <c r="I97" s="73">
        <v>30358</v>
      </c>
      <c r="J97" s="73">
        <f t="shared" si="17"/>
        <v>16946</v>
      </c>
      <c r="K97" s="73">
        <v>261</v>
      </c>
      <c r="L97" s="74">
        <v>17207</v>
      </c>
    </row>
    <row r="98" spans="1:12" ht="13.5" thickBot="1" x14ac:dyDescent="0.25">
      <c r="A98" s="124">
        <v>2009</v>
      </c>
      <c r="B98" s="18" t="s">
        <v>16</v>
      </c>
      <c r="D98" s="122">
        <f t="shared" si="15"/>
        <v>135050</v>
      </c>
      <c r="E98" s="73">
        <v>24354</v>
      </c>
      <c r="F98" s="123">
        <v>159404</v>
      </c>
      <c r="G98" s="73">
        <f t="shared" si="16"/>
        <v>29905</v>
      </c>
      <c r="H98" s="38">
        <v>862</v>
      </c>
      <c r="I98" s="73">
        <v>30767</v>
      </c>
      <c r="J98" s="73">
        <f t="shared" si="17"/>
        <v>17190</v>
      </c>
      <c r="K98" s="73">
        <v>264</v>
      </c>
      <c r="L98" s="74">
        <v>17454</v>
      </c>
    </row>
    <row r="99" spans="1:12" ht="13.5" thickBot="1" x14ac:dyDescent="0.25">
      <c r="A99" s="133">
        <v>2009</v>
      </c>
      <c r="B99" s="146" t="s">
        <v>5</v>
      </c>
      <c r="C99" s="147"/>
      <c r="D99" s="134">
        <f t="shared" si="15"/>
        <v>136432</v>
      </c>
      <c r="E99" s="135">
        <v>24687</v>
      </c>
      <c r="F99" s="137">
        <v>161119</v>
      </c>
      <c r="G99" s="137">
        <f t="shared" si="16"/>
        <v>30369</v>
      </c>
      <c r="H99" s="137">
        <v>872</v>
      </c>
      <c r="I99" s="137">
        <v>31241</v>
      </c>
      <c r="J99" s="137">
        <f t="shared" si="17"/>
        <v>17523</v>
      </c>
      <c r="K99" s="137">
        <v>268</v>
      </c>
      <c r="L99" s="137">
        <v>17791</v>
      </c>
    </row>
    <row r="100" spans="1:12" ht="13.5" thickBot="1" x14ac:dyDescent="0.25">
      <c r="A100" s="124">
        <v>2010</v>
      </c>
      <c r="B100" s="125" t="s">
        <v>6</v>
      </c>
      <c r="D100" s="122">
        <f>F100-E100</f>
        <v>137609</v>
      </c>
      <c r="E100" s="73">
        <v>24982</v>
      </c>
      <c r="F100" s="123">
        <v>162591</v>
      </c>
      <c r="G100" s="73">
        <f>I100-H100</f>
        <v>30755</v>
      </c>
      <c r="H100" s="38">
        <v>877</v>
      </c>
      <c r="I100" s="73">
        <v>31632</v>
      </c>
      <c r="J100" s="73">
        <f>L100-K100</f>
        <v>17762</v>
      </c>
      <c r="K100" s="73">
        <v>268</v>
      </c>
      <c r="L100" s="74">
        <v>18030</v>
      </c>
    </row>
    <row r="101" spans="1:12" ht="13.5" thickBot="1" x14ac:dyDescent="0.25">
      <c r="A101" s="124">
        <v>2010</v>
      </c>
      <c r="B101" s="18" t="s">
        <v>7</v>
      </c>
      <c r="D101" s="122">
        <f t="shared" ref="D101:D111" si="18">F101-E101</f>
        <v>138953</v>
      </c>
      <c r="E101" s="73">
        <v>25315</v>
      </c>
      <c r="F101" s="123">
        <v>164268</v>
      </c>
      <c r="G101" s="73">
        <f t="shared" ref="G101:G111" si="19">I101-H101</f>
        <v>31180</v>
      </c>
      <c r="H101" s="38">
        <v>887</v>
      </c>
      <c r="I101" s="73">
        <v>32067</v>
      </c>
      <c r="J101" s="73">
        <f t="shared" ref="J101:J111" si="20">L101-K101</f>
        <v>17994</v>
      </c>
      <c r="K101" s="73">
        <v>268</v>
      </c>
      <c r="L101" s="74">
        <v>18262</v>
      </c>
    </row>
    <row r="102" spans="1:12" ht="13.5" thickBot="1" x14ac:dyDescent="0.25">
      <c r="A102" s="124">
        <v>2010</v>
      </c>
      <c r="B102" s="18" t="s">
        <v>8</v>
      </c>
      <c r="D102" s="122">
        <f t="shared" si="18"/>
        <v>140515</v>
      </c>
      <c r="E102" s="73">
        <v>25668</v>
      </c>
      <c r="F102" s="73">
        <v>166183</v>
      </c>
      <c r="G102" s="73">
        <f t="shared" si="19"/>
        <v>31643</v>
      </c>
      <c r="H102" s="38">
        <v>902</v>
      </c>
      <c r="I102" s="73">
        <v>32545</v>
      </c>
      <c r="J102" s="73">
        <f t="shared" si="20"/>
        <v>18294</v>
      </c>
      <c r="K102" s="73">
        <v>268</v>
      </c>
      <c r="L102" s="74">
        <v>18562</v>
      </c>
    </row>
    <row r="103" spans="1:12" ht="13.5" thickBot="1" x14ac:dyDescent="0.25">
      <c r="A103" s="124">
        <v>2010</v>
      </c>
      <c r="B103" s="18" t="s">
        <v>9</v>
      </c>
      <c r="D103" s="122">
        <f t="shared" si="18"/>
        <v>141901</v>
      </c>
      <c r="E103" s="73">
        <v>25982</v>
      </c>
      <c r="F103" s="123">
        <v>167883</v>
      </c>
      <c r="G103" s="73">
        <f t="shared" si="19"/>
        <v>32091</v>
      </c>
      <c r="H103" s="38">
        <v>912</v>
      </c>
      <c r="I103" s="73">
        <v>33003</v>
      </c>
      <c r="J103" s="73">
        <f t="shared" si="20"/>
        <v>18549</v>
      </c>
      <c r="K103" s="73">
        <v>270</v>
      </c>
      <c r="L103" s="74">
        <v>18819</v>
      </c>
    </row>
    <row r="104" spans="1:12" ht="13.5" thickBot="1" x14ac:dyDescent="0.25">
      <c r="A104" s="124">
        <v>2010</v>
      </c>
      <c r="B104" s="18" t="s">
        <v>10</v>
      </c>
      <c r="D104" s="122">
        <f t="shared" si="18"/>
        <v>143284</v>
      </c>
      <c r="E104" s="73">
        <v>26255</v>
      </c>
      <c r="F104" s="73">
        <v>169539</v>
      </c>
      <c r="G104" s="73">
        <f t="shared" si="19"/>
        <v>32492</v>
      </c>
      <c r="H104" s="38">
        <v>923</v>
      </c>
      <c r="I104" s="73">
        <v>33415</v>
      </c>
      <c r="J104" s="73">
        <f t="shared" si="20"/>
        <v>18811</v>
      </c>
      <c r="K104" s="73">
        <v>272</v>
      </c>
      <c r="L104" s="74">
        <v>19083</v>
      </c>
    </row>
    <row r="105" spans="1:12" ht="13.5" thickBot="1" x14ac:dyDescent="0.25">
      <c r="A105" s="124">
        <v>2010</v>
      </c>
      <c r="B105" s="18" t="s">
        <v>11</v>
      </c>
      <c r="D105" s="122">
        <f t="shared" si="18"/>
        <v>144779</v>
      </c>
      <c r="E105" s="73">
        <v>26882</v>
      </c>
      <c r="F105" s="73">
        <v>171661</v>
      </c>
      <c r="G105" s="73">
        <f t="shared" si="19"/>
        <v>33005</v>
      </c>
      <c r="H105" s="38">
        <v>932</v>
      </c>
      <c r="I105" s="73">
        <v>33937</v>
      </c>
      <c r="J105" s="73">
        <f t="shared" si="20"/>
        <v>19113</v>
      </c>
      <c r="K105" s="73">
        <v>276</v>
      </c>
      <c r="L105" s="74">
        <v>19389</v>
      </c>
    </row>
    <row r="106" spans="1:12" ht="13.5" thickBot="1" x14ac:dyDescent="0.25">
      <c r="A106" s="124">
        <v>2010</v>
      </c>
      <c r="B106" s="18" t="s">
        <v>12</v>
      </c>
      <c r="D106" s="122">
        <f t="shared" si="18"/>
        <v>146129</v>
      </c>
      <c r="E106" s="73">
        <v>27164</v>
      </c>
      <c r="F106" s="73">
        <v>173293</v>
      </c>
      <c r="G106" s="73">
        <f t="shared" si="19"/>
        <v>33403</v>
      </c>
      <c r="H106" s="38">
        <v>934</v>
      </c>
      <c r="I106" s="73">
        <v>34337</v>
      </c>
      <c r="J106" s="73">
        <f t="shared" si="20"/>
        <v>19328</v>
      </c>
      <c r="K106" s="73">
        <v>280</v>
      </c>
      <c r="L106" s="74">
        <v>19608</v>
      </c>
    </row>
    <row r="107" spans="1:12" ht="13.5" thickBot="1" x14ac:dyDescent="0.25">
      <c r="A107" s="124">
        <v>2010</v>
      </c>
      <c r="B107" s="18" t="s">
        <v>13</v>
      </c>
      <c r="D107" s="122">
        <f t="shared" si="18"/>
        <v>147369</v>
      </c>
      <c r="E107" s="73">
        <v>27455</v>
      </c>
      <c r="F107" s="73">
        <v>174824</v>
      </c>
      <c r="G107" s="73">
        <f t="shared" si="19"/>
        <v>33792</v>
      </c>
      <c r="H107" s="38">
        <v>942</v>
      </c>
      <c r="I107" s="73">
        <v>34734</v>
      </c>
      <c r="J107" s="73">
        <f t="shared" si="20"/>
        <v>19525</v>
      </c>
      <c r="K107" s="73">
        <v>282</v>
      </c>
      <c r="L107" s="74">
        <v>19807</v>
      </c>
    </row>
    <row r="108" spans="1:12" ht="13.5" thickBot="1" x14ac:dyDescent="0.25">
      <c r="A108" s="124">
        <v>2010</v>
      </c>
      <c r="B108" s="18" t="s">
        <v>14</v>
      </c>
      <c r="D108" s="122">
        <f t="shared" si="18"/>
        <v>148590</v>
      </c>
      <c r="E108" s="73">
        <v>27780</v>
      </c>
      <c r="F108" s="73">
        <v>176370</v>
      </c>
      <c r="G108" s="73">
        <f t="shared" si="19"/>
        <v>34203</v>
      </c>
      <c r="H108" s="38">
        <v>958</v>
      </c>
      <c r="I108" s="73">
        <v>35161</v>
      </c>
      <c r="J108" s="73">
        <f t="shared" si="20"/>
        <v>19766</v>
      </c>
      <c r="K108" s="73">
        <v>284</v>
      </c>
      <c r="L108" s="74">
        <v>20050</v>
      </c>
    </row>
    <row r="109" spans="1:12" ht="13.5" thickBot="1" x14ac:dyDescent="0.25">
      <c r="A109" s="124">
        <v>2010</v>
      </c>
      <c r="B109" s="18" t="s">
        <v>15</v>
      </c>
      <c r="D109" s="122">
        <f t="shared" si="18"/>
        <v>149819</v>
      </c>
      <c r="E109" s="73">
        <v>28108</v>
      </c>
      <c r="F109" s="73">
        <v>177927</v>
      </c>
      <c r="G109" s="73">
        <f t="shared" si="19"/>
        <v>34754</v>
      </c>
      <c r="H109" s="38">
        <v>980</v>
      </c>
      <c r="I109" s="73">
        <v>35734</v>
      </c>
      <c r="J109" s="73">
        <f t="shared" si="20"/>
        <v>20002</v>
      </c>
      <c r="K109" s="73">
        <v>286</v>
      </c>
      <c r="L109" s="74">
        <v>20288</v>
      </c>
    </row>
    <row r="110" spans="1:12" ht="13.5" thickBot="1" x14ac:dyDescent="0.25">
      <c r="A110" s="124">
        <v>2010</v>
      </c>
      <c r="B110" s="18" t="s">
        <v>16</v>
      </c>
      <c r="D110" s="122">
        <f t="shared" si="18"/>
        <v>151243</v>
      </c>
      <c r="E110" s="73">
        <v>28431</v>
      </c>
      <c r="F110" s="123">
        <v>179674</v>
      </c>
      <c r="G110" s="73">
        <f t="shared" si="19"/>
        <v>35402</v>
      </c>
      <c r="H110" s="38">
        <v>991</v>
      </c>
      <c r="I110" s="73">
        <v>36393</v>
      </c>
      <c r="J110" s="73">
        <f t="shared" si="20"/>
        <v>20268</v>
      </c>
      <c r="K110" s="73">
        <v>287</v>
      </c>
      <c r="L110" s="74">
        <v>20555</v>
      </c>
    </row>
    <row r="111" spans="1:12" ht="13.5" thickBot="1" x14ac:dyDescent="0.25">
      <c r="A111" s="146">
        <v>2010</v>
      </c>
      <c r="B111" s="146" t="s">
        <v>5</v>
      </c>
      <c r="C111" s="147"/>
      <c r="D111" s="135">
        <f t="shared" si="18"/>
        <v>152790</v>
      </c>
      <c r="E111" s="135">
        <v>28819</v>
      </c>
      <c r="F111" s="137">
        <v>181609</v>
      </c>
      <c r="G111" s="137">
        <f t="shared" si="19"/>
        <v>36104</v>
      </c>
      <c r="H111" s="137">
        <v>1006</v>
      </c>
      <c r="I111" s="137">
        <v>37110</v>
      </c>
      <c r="J111" s="137">
        <f t="shared" si="20"/>
        <v>20603</v>
      </c>
      <c r="K111" s="137">
        <v>288</v>
      </c>
      <c r="L111" s="137">
        <v>20891</v>
      </c>
    </row>
    <row r="112" spans="1:12" ht="13.5" thickBot="1" x14ac:dyDescent="0.25">
      <c r="A112" s="124">
        <v>2011</v>
      </c>
      <c r="B112" s="125" t="s">
        <v>6</v>
      </c>
      <c r="D112" s="122">
        <f>F112-E112</f>
        <v>154234</v>
      </c>
      <c r="E112" s="73">
        <f>E111+'нові випадки'!D121</f>
        <v>29130</v>
      </c>
      <c r="F112" s="123">
        <f>F111+'нові випадки'!E121</f>
        <v>183364</v>
      </c>
      <c r="G112" s="73">
        <f>I112-H112</f>
        <v>36750</v>
      </c>
      <c r="H112" s="69">
        <f>H111+'нові випадки'!G121</f>
        <v>1024</v>
      </c>
      <c r="I112" s="73">
        <f>I111+'нові випадки'!H121</f>
        <v>37774</v>
      </c>
      <c r="J112" s="73">
        <f>L112-K112</f>
        <v>20845</v>
      </c>
      <c r="K112" s="73">
        <f>K111+'нові випадки'!J121</f>
        <v>292</v>
      </c>
      <c r="L112" s="74">
        <f>L111+'нові випадки'!K121</f>
        <v>21137</v>
      </c>
    </row>
    <row r="113" spans="1:12" ht="13.5" thickBot="1" x14ac:dyDescent="0.25">
      <c r="A113" s="124">
        <v>2011</v>
      </c>
      <c r="B113" s="18" t="s">
        <v>7</v>
      </c>
      <c r="D113" s="122">
        <f t="shared" ref="D113:D123" si="21">F113-E113</f>
        <v>155683</v>
      </c>
      <c r="E113" s="73">
        <f>E112+'нові випадки'!D122</f>
        <v>29464</v>
      </c>
      <c r="F113" s="123">
        <f>F112+'нові випадки'!E122</f>
        <v>185147</v>
      </c>
      <c r="G113" s="73">
        <f t="shared" ref="G113:G123" si="22">I113-H113</f>
        <v>37428</v>
      </c>
      <c r="H113" s="69">
        <f>H112+'нові випадки'!G122</f>
        <v>1027</v>
      </c>
      <c r="I113" s="73">
        <f>I112+'нові випадки'!H122</f>
        <v>38455</v>
      </c>
      <c r="J113" s="73">
        <f t="shared" ref="J113:J123" si="23">L113-K113</f>
        <v>21114</v>
      </c>
      <c r="K113" s="73">
        <f>K112+'нові випадки'!J122</f>
        <v>293</v>
      </c>
      <c r="L113" s="74">
        <f>L112+'нові випадки'!K122</f>
        <v>21407</v>
      </c>
    </row>
    <row r="114" spans="1:12" ht="13.5" thickBot="1" x14ac:dyDescent="0.25">
      <c r="A114" s="124">
        <v>2011</v>
      </c>
      <c r="B114" s="18" t="s">
        <v>8</v>
      </c>
      <c r="D114" s="122">
        <f t="shared" si="21"/>
        <v>157164</v>
      </c>
      <c r="E114" s="73">
        <f>E113+'нові випадки'!D123</f>
        <v>29764</v>
      </c>
      <c r="F114" s="123">
        <f>F113+'нові випадки'!E123</f>
        <v>186928</v>
      </c>
      <c r="G114" s="73">
        <f t="shared" si="22"/>
        <v>38266</v>
      </c>
      <c r="H114" s="69">
        <f>H113+'нові випадки'!G123</f>
        <v>1053</v>
      </c>
      <c r="I114" s="73">
        <f>I113+'нові випадки'!H123</f>
        <v>39319</v>
      </c>
      <c r="J114" s="73">
        <f t="shared" si="23"/>
        <v>21467</v>
      </c>
      <c r="K114" s="73">
        <f>K113+'нові випадки'!J123</f>
        <v>294</v>
      </c>
      <c r="L114" s="74">
        <f>L113+'нові випадки'!K123</f>
        <v>21761</v>
      </c>
    </row>
    <row r="115" spans="1:12" ht="13.5" thickBot="1" x14ac:dyDescent="0.25">
      <c r="A115" s="124">
        <v>2011</v>
      </c>
      <c r="B115" s="18" t="s">
        <v>9</v>
      </c>
      <c r="D115" s="122">
        <f t="shared" si="21"/>
        <v>158679</v>
      </c>
      <c r="E115" s="73">
        <f>E114+'нові випадки'!D124</f>
        <v>30087</v>
      </c>
      <c r="F115" s="123">
        <f>F114+'нові випадки'!E124</f>
        <v>188766</v>
      </c>
      <c r="G115" s="73">
        <f t="shared" si="22"/>
        <v>39042</v>
      </c>
      <c r="H115" s="69">
        <f>H114+'нові випадки'!G124</f>
        <v>1060</v>
      </c>
      <c r="I115" s="73">
        <f>I114+'нові випадки'!H124</f>
        <v>40102</v>
      </c>
      <c r="J115" s="73">
        <f t="shared" si="23"/>
        <v>21778</v>
      </c>
      <c r="K115" s="73">
        <f>K114+'нові випадки'!J124</f>
        <v>295</v>
      </c>
      <c r="L115" s="74">
        <f>L114+'нові випадки'!K124</f>
        <v>22073</v>
      </c>
    </row>
    <row r="116" spans="1:12" ht="13.5" thickBot="1" x14ac:dyDescent="0.25">
      <c r="A116" s="124">
        <v>2011</v>
      </c>
      <c r="B116" s="18" t="s">
        <v>10</v>
      </c>
      <c r="D116" s="122">
        <f t="shared" si="21"/>
        <v>160011</v>
      </c>
      <c r="E116" s="73">
        <f>E115+'нові випадки'!D125</f>
        <v>30361</v>
      </c>
      <c r="F116" s="123">
        <f>F115+'нові випадки'!E125</f>
        <v>190372</v>
      </c>
      <c r="G116" s="73">
        <f t="shared" si="22"/>
        <v>39736</v>
      </c>
      <c r="H116" s="69">
        <f>H115+'нові випадки'!G125</f>
        <v>1066</v>
      </c>
      <c r="I116" s="73">
        <f>I115+'нові випадки'!H125</f>
        <v>40802</v>
      </c>
      <c r="J116" s="73">
        <f t="shared" si="23"/>
        <v>22024</v>
      </c>
      <c r="K116" s="73">
        <f>K115+'нові випадки'!J125</f>
        <v>296</v>
      </c>
      <c r="L116" s="74">
        <f>L115+'нові випадки'!K125</f>
        <v>22320</v>
      </c>
    </row>
    <row r="117" spans="1:12" ht="13.5" thickBot="1" x14ac:dyDescent="0.25">
      <c r="A117" s="124">
        <v>2011</v>
      </c>
      <c r="B117" s="18" t="s">
        <v>11</v>
      </c>
      <c r="D117" s="122">
        <f t="shared" si="21"/>
        <v>161305</v>
      </c>
      <c r="E117" s="73">
        <f>E116+'нові випадки'!D126</f>
        <v>30660</v>
      </c>
      <c r="F117" s="123">
        <f>F116+'нові випадки'!E126</f>
        <v>191965</v>
      </c>
      <c r="G117" s="73">
        <f t="shared" si="22"/>
        <v>40431</v>
      </c>
      <c r="H117" s="69">
        <f>H116+'нові випадки'!G126</f>
        <v>1077</v>
      </c>
      <c r="I117" s="73">
        <f>I116+'нові випадки'!H126</f>
        <v>41508</v>
      </c>
      <c r="J117" s="73">
        <f t="shared" si="23"/>
        <v>22308</v>
      </c>
      <c r="K117" s="73">
        <f>K116+'нові випадки'!J126</f>
        <v>299</v>
      </c>
      <c r="L117" s="74">
        <f>L116+'нові випадки'!K126</f>
        <v>22607</v>
      </c>
    </row>
    <row r="118" spans="1:12" ht="13.5" thickBot="1" x14ac:dyDescent="0.25">
      <c r="A118" s="124">
        <v>2011</v>
      </c>
      <c r="B118" s="18" t="s">
        <v>12</v>
      </c>
      <c r="D118" s="122">
        <f t="shared" si="21"/>
        <v>162598</v>
      </c>
      <c r="E118" s="73">
        <f>E117+'нові випадки'!D127</f>
        <v>30946</v>
      </c>
      <c r="F118" s="123">
        <f>F117+'нові випадки'!E127</f>
        <v>193544</v>
      </c>
      <c r="G118" s="73">
        <f t="shared" si="22"/>
        <v>41149</v>
      </c>
      <c r="H118" s="69">
        <f>H117+'нові випадки'!G127</f>
        <v>1084</v>
      </c>
      <c r="I118" s="73">
        <f>I117+'нові випадки'!H127</f>
        <v>42233</v>
      </c>
      <c r="J118" s="73">
        <f t="shared" si="23"/>
        <v>22595</v>
      </c>
      <c r="K118" s="73">
        <f>K117+'нові випадки'!J127</f>
        <v>300</v>
      </c>
      <c r="L118" s="74">
        <f>L117+'нові випадки'!K127</f>
        <v>22895</v>
      </c>
    </row>
    <row r="119" spans="1:12" ht="13.5" thickBot="1" x14ac:dyDescent="0.25">
      <c r="A119" s="124">
        <v>2011</v>
      </c>
      <c r="B119" s="18" t="s">
        <v>13</v>
      </c>
      <c r="D119" s="122">
        <f t="shared" si="21"/>
        <v>163974</v>
      </c>
      <c r="E119" s="73">
        <f>E118+'нові випадки'!D128</f>
        <v>31336</v>
      </c>
      <c r="F119" s="123">
        <f>F118+'нові випадки'!E128</f>
        <v>195310</v>
      </c>
      <c r="G119" s="73">
        <f t="shared" si="22"/>
        <v>41931</v>
      </c>
      <c r="H119" s="69">
        <f>H118+'нові випадки'!G128</f>
        <v>1093</v>
      </c>
      <c r="I119" s="73">
        <f>I118+'нові випадки'!H128</f>
        <v>43024</v>
      </c>
      <c r="J119" s="73">
        <f t="shared" si="23"/>
        <v>22907</v>
      </c>
      <c r="K119" s="73">
        <f>K118+'нові випадки'!J128</f>
        <v>302</v>
      </c>
      <c r="L119" s="74">
        <f>L118+'нові випадки'!K128</f>
        <v>23209</v>
      </c>
    </row>
    <row r="120" spans="1:12" ht="13.5" thickBot="1" x14ac:dyDescent="0.25">
      <c r="A120" s="124">
        <v>2011</v>
      </c>
      <c r="B120" s="18" t="s">
        <v>14</v>
      </c>
      <c r="D120" s="122">
        <f t="shared" si="21"/>
        <v>165465</v>
      </c>
      <c r="E120" s="73">
        <f>E119+'нові випадки'!D129</f>
        <v>31618</v>
      </c>
      <c r="F120" s="123">
        <f>F119+'нові випадки'!E129</f>
        <v>197083</v>
      </c>
      <c r="G120" s="73">
        <f t="shared" si="22"/>
        <v>42677</v>
      </c>
      <c r="H120" s="69">
        <f>H119+'нові випадки'!G129</f>
        <v>1098</v>
      </c>
      <c r="I120" s="73">
        <f>I119+'нові випадки'!H129</f>
        <v>43775</v>
      </c>
      <c r="J120" s="73">
        <f t="shared" si="23"/>
        <v>23199</v>
      </c>
      <c r="K120" s="73">
        <f>K119+'нові випадки'!J129</f>
        <v>307</v>
      </c>
      <c r="L120" s="74">
        <f>L119+'нові випадки'!K129</f>
        <v>23506</v>
      </c>
    </row>
    <row r="121" spans="1:12" ht="13.5" thickBot="1" x14ac:dyDescent="0.25">
      <c r="A121" s="124">
        <v>2011</v>
      </c>
      <c r="B121" s="18" t="s">
        <v>15</v>
      </c>
      <c r="D121" s="122">
        <f t="shared" si="21"/>
        <v>166841</v>
      </c>
      <c r="E121" s="73">
        <f>E120+'нові випадки'!D130</f>
        <v>31976</v>
      </c>
      <c r="F121" s="123">
        <f>F120+'нові випадки'!E130</f>
        <v>198817</v>
      </c>
      <c r="G121" s="73">
        <f t="shared" si="22"/>
        <v>43414</v>
      </c>
      <c r="H121" s="69">
        <f>H120+'нові випадки'!G130</f>
        <v>1110</v>
      </c>
      <c r="I121" s="73">
        <f>I120+'нові випадки'!H130</f>
        <v>44524</v>
      </c>
      <c r="J121" s="73">
        <f t="shared" si="23"/>
        <v>23535</v>
      </c>
      <c r="K121" s="73">
        <f>K120+'нові випадки'!J130</f>
        <v>310</v>
      </c>
      <c r="L121" s="74">
        <f>L120+'нові випадки'!K130</f>
        <v>23845</v>
      </c>
    </row>
    <row r="122" spans="1:12" ht="13.5" thickBot="1" x14ac:dyDescent="0.25">
      <c r="A122" s="124">
        <v>2011</v>
      </c>
      <c r="B122" s="18" t="s">
        <v>16</v>
      </c>
      <c r="D122" s="122">
        <f t="shared" si="21"/>
        <v>168381</v>
      </c>
      <c r="E122" s="73">
        <f>E121+'нові випадки'!D131</f>
        <v>32393</v>
      </c>
      <c r="F122" s="123">
        <f>F121+'нові випадки'!E131</f>
        <v>200774</v>
      </c>
      <c r="G122" s="73">
        <f t="shared" si="22"/>
        <v>44248</v>
      </c>
      <c r="H122" s="69">
        <f>H121+'нові випадки'!G131</f>
        <v>1119</v>
      </c>
      <c r="I122" s="73">
        <f>I121+'нові випадки'!H131</f>
        <v>45367</v>
      </c>
      <c r="J122" s="73">
        <f t="shared" si="23"/>
        <v>23899</v>
      </c>
      <c r="K122" s="73">
        <f>K121+'нові випадки'!J131</f>
        <v>310</v>
      </c>
      <c r="L122" s="74">
        <f>L121+'нові випадки'!K131</f>
        <v>24209</v>
      </c>
    </row>
    <row r="123" spans="1:12" ht="13.5" thickBot="1" x14ac:dyDescent="0.25">
      <c r="A123" s="151">
        <v>2011</v>
      </c>
      <c r="B123" s="146" t="s">
        <v>5</v>
      </c>
      <c r="C123" s="147"/>
      <c r="D123" s="135">
        <f t="shared" si="21"/>
        <v>170038</v>
      </c>
      <c r="E123" s="137">
        <f>E122+'нові випадки'!D132</f>
        <v>32749</v>
      </c>
      <c r="F123" s="137">
        <f>F122+'нові випадки'!E132</f>
        <v>202787</v>
      </c>
      <c r="G123" s="152">
        <f t="shared" si="22"/>
        <v>45171</v>
      </c>
      <c r="H123" s="152">
        <f>H122+'нові випадки'!G132</f>
        <v>1129</v>
      </c>
      <c r="I123" s="152">
        <f>I122+'нові випадки'!H132</f>
        <v>46300</v>
      </c>
      <c r="J123" s="153">
        <f t="shared" si="23"/>
        <v>24316</v>
      </c>
      <c r="K123" s="153">
        <f>K122+'нові випадки'!J132</f>
        <v>310</v>
      </c>
      <c r="L123" s="152">
        <f>L122+'нові випадки'!K132</f>
        <v>24626</v>
      </c>
    </row>
    <row r="124" spans="1:12" ht="13.5" thickBot="1" x14ac:dyDescent="0.25">
      <c r="A124" s="124">
        <v>2012</v>
      </c>
      <c r="B124" s="125" t="s">
        <v>6</v>
      </c>
      <c r="D124" s="122">
        <f>D123+'нові випадки'!C134</f>
        <v>171330</v>
      </c>
      <c r="E124" s="73">
        <f>E123+'нові випадки'!D134</f>
        <v>33073</v>
      </c>
      <c r="F124" s="123">
        <f>F123+'нові випадки'!E134</f>
        <v>204403</v>
      </c>
      <c r="G124" s="73">
        <f>G123+'нові випадки'!F134</f>
        <v>46036</v>
      </c>
      <c r="H124" s="73">
        <f>H123+'нові випадки'!G134</f>
        <v>1135</v>
      </c>
      <c r="I124" s="73">
        <f>I123+'нові випадки'!H134</f>
        <v>47171</v>
      </c>
      <c r="J124" s="74">
        <f>J123+'нові випадки'!I134</f>
        <v>24725</v>
      </c>
      <c r="K124" s="74">
        <f>K123+'нові випадки'!J134</f>
        <v>310</v>
      </c>
      <c r="L124" s="74">
        <f>L123+'нові випадки'!K134</f>
        <v>25035</v>
      </c>
    </row>
    <row r="125" spans="1:12" ht="13.5" thickBot="1" x14ac:dyDescent="0.25">
      <c r="A125" s="124">
        <v>2012</v>
      </c>
      <c r="B125" s="18" t="s">
        <v>7</v>
      </c>
      <c r="D125" s="122">
        <f>D124+'нові випадки'!C135</f>
        <v>172763</v>
      </c>
      <c r="E125" s="73">
        <f>E124+'нові випадки'!D135</f>
        <v>33397</v>
      </c>
      <c r="F125" s="123">
        <f>F124+'нові випадки'!E135</f>
        <v>206160</v>
      </c>
      <c r="G125" s="73">
        <f>G124+'нові випадки'!F135</f>
        <v>46859</v>
      </c>
      <c r="H125" s="73">
        <f>H124+'нові випадки'!G135</f>
        <v>1140</v>
      </c>
      <c r="I125" s="73">
        <f>I124+'нові випадки'!H135</f>
        <v>47999</v>
      </c>
      <c r="J125" s="74">
        <f>J124+'нові випадки'!I135</f>
        <v>25043</v>
      </c>
      <c r="K125" s="74">
        <f>K124+'нові випадки'!J135</f>
        <v>310</v>
      </c>
      <c r="L125" s="74">
        <f>L124+'нові випадки'!K135</f>
        <v>25353</v>
      </c>
    </row>
    <row r="126" spans="1:12" ht="13.5" thickBot="1" x14ac:dyDescent="0.25">
      <c r="A126" s="124">
        <v>2012</v>
      </c>
      <c r="B126" s="18" t="s">
        <v>8</v>
      </c>
      <c r="D126" s="122">
        <f>D125+'нові випадки'!C136</f>
        <v>174134</v>
      </c>
      <c r="E126" s="73">
        <f>E125+'нові випадки'!D136</f>
        <v>33714</v>
      </c>
      <c r="F126" s="123">
        <f>F125+'нові випадки'!E136</f>
        <v>207848</v>
      </c>
      <c r="G126" s="73">
        <f>G125+'нові випадки'!F136</f>
        <v>47790</v>
      </c>
      <c r="H126" s="73">
        <f>H125+'нові випадки'!G136</f>
        <v>1151</v>
      </c>
      <c r="I126" s="73">
        <f>I125+'нові випадки'!H136</f>
        <v>48941</v>
      </c>
      <c r="J126" s="74">
        <f>J125+'нові випадки'!I136</f>
        <v>25408</v>
      </c>
      <c r="K126" s="74">
        <f>K125+'нові випадки'!J136</f>
        <v>310</v>
      </c>
      <c r="L126" s="74">
        <f>L125+'нові випадки'!K136</f>
        <v>25718</v>
      </c>
    </row>
    <row r="127" spans="1:12" ht="13.5" thickBot="1" x14ac:dyDescent="0.25">
      <c r="A127" s="124">
        <v>2012</v>
      </c>
      <c r="B127" s="18" t="s">
        <v>9</v>
      </c>
      <c r="D127" s="122">
        <f>D126+'нові випадки'!C137</f>
        <v>175506</v>
      </c>
      <c r="E127" s="73">
        <f>E126+'нові випадки'!D137</f>
        <v>34029</v>
      </c>
      <c r="F127" s="123">
        <f>F126+'нові випадки'!E137</f>
        <v>209535</v>
      </c>
      <c r="G127" s="73">
        <f>G126+'нові випадки'!F137</f>
        <v>48691</v>
      </c>
      <c r="H127" s="73">
        <f>H126+'нові випадки'!G137</f>
        <v>1155</v>
      </c>
      <c r="I127" s="73">
        <f>I126+'нові випадки'!H137</f>
        <v>49846</v>
      </c>
      <c r="J127" s="74">
        <f>J126+'нові випадки'!I137</f>
        <v>25732</v>
      </c>
      <c r="K127" s="74">
        <f>K126+'нові випадки'!J137</f>
        <v>311</v>
      </c>
      <c r="L127" s="74">
        <f>L126+'нові випадки'!K137</f>
        <v>26043</v>
      </c>
    </row>
    <row r="128" spans="1:12" ht="13.5" thickBot="1" x14ac:dyDescent="0.25">
      <c r="A128" s="124">
        <v>2012</v>
      </c>
      <c r="B128" s="18" t="s">
        <v>10</v>
      </c>
      <c r="D128" s="122">
        <f>D127+'нові випадки'!C138</f>
        <v>176857</v>
      </c>
      <c r="E128" s="73">
        <f>E127+'нові випадки'!D138</f>
        <v>34373</v>
      </c>
      <c r="F128" s="123">
        <f>F127+'нові випадки'!E138</f>
        <v>211230</v>
      </c>
      <c r="G128" s="73">
        <f>G127+'нові випадки'!F138</f>
        <v>49462</v>
      </c>
      <c r="H128" s="73">
        <f>H127+'нові випадки'!G138</f>
        <v>1167</v>
      </c>
      <c r="I128" s="73">
        <f>I127+'нові випадки'!H138</f>
        <v>50629</v>
      </c>
      <c r="J128" s="74">
        <f>J127+'нові випадки'!I138</f>
        <v>26048</v>
      </c>
      <c r="K128" s="74">
        <f>K127+'нові випадки'!J138</f>
        <v>312</v>
      </c>
      <c r="L128" s="74">
        <f>L127+'нові випадки'!K138</f>
        <v>26360</v>
      </c>
    </row>
    <row r="129" spans="1:13" ht="13.5" thickBot="1" x14ac:dyDescent="0.25">
      <c r="A129" s="124">
        <v>2012</v>
      </c>
      <c r="B129" s="18" t="s">
        <v>11</v>
      </c>
      <c r="D129" s="122">
        <f>D128+'нові випадки'!C139</f>
        <v>178120</v>
      </c>
      <c r="E129" s="73">
        <f>E128+'нові випадки'!D139</f>
        <v>34718</v>
      </c>
      <c r="F129" s="123">
        <f>F128+'нові випадки'!E139</f>
        <v>212838</v>
      </c>
      <c r="G129" s="73">
        <f>G128+'нові випадки'!F139</f>
        <v>50297</v>
      </c>
      <c r="H129" s="73">
        <f>H128+'нові випадки'!G139</f>
        <v>1171</v>
      </c>
      <c r="I129" s="73">
        <f>I128+'нові випадки'!H139</f>
        <v>51468</v>
      </c>
      <c r="J129" s="74">
        <f>J128+'нові випадки'!I139</f>
        <v>26353</v>
      </c>
      <c r="K129" s="74">
        <f>K128+'нові випадки'!J139</f>
        <v>312</v>
      </c>
      <c r="L129" s="74">
        <f>L128+'нові випадки'!K139</f>
        <v>26665</v>
      </c>
    </row>
    <row r="130" spans="1:13" ht="13.5" thickBot="1" x14ac:dyDescent="0.25">
      <c r="A130" s="124">
        <v>2012</v>
      </c>
      <c r="B130" s="18" t="s">
        <v>12</v>
      </c>
      <c r="D130" s="122">
        <f>D129+'нові випадки'!C140</f>
        <v>179520</v>
      </c>
      <c r="E130" s="73">
        <f>E129+'нові випадки'!D140</f>
        <v>35088</v>
      </c>
      <c r="F130" s="123">
        <f>F129+'нові випадки'!E140</f>
        <v>214608</v>
      </c>
      <c r="G130" s="73">
        <f>G129+'нові випадки'!F140</f>
        <v>51164</v>
      </c>
      <c r="H130" s="73">
        <f>H129+'нові випадки'!G140</f>
        <v>1179</v>
      </c>
      <c r="I130" s="73">
        <f>I129+'нові випадки'!H140</f>
        <v>52343</v>
      </c>
      <c r="J130" s="74">
        <f>J129+'нові випадки'!I140</f>
        <v>26668</v>
      </c>
      <c r="K130" s="74">
        <f>K129+'нові випадки'!J140</f>
        <v>316</v>
      </c>
      <c r="L130" s="74">
        <f>L129+'нові випадки'!K140</f>
        <v>26984</v>
      </c>
    </row>
    <row r="131" spans="1:13" ht="13.5" thickBot="1" x14ac:dyDescent="0.25">
      <c r="A131" s="124">
        <v>2012</v>
      </c>
      <c r="B131" s="18" t="s">
        <v>13</v>
      </c>
      <c r="D131" s="122">
        <f>D130+'нові випадки'!C141</f>
        <v>180930</v>
      </c>
      <c r="E131" s="73">
        <f>E130+'нові випадки'!D141</f>
        <v>35441</v>
      </c>
      <c r="F131" s="123">
        <f>F130+'нові випадки'!E141</f>
        <v>216371</v>
      </c>
      <c r="G131" s="73">
        <f>G130+'нові випадки'!F141</f>
        <v>51972</v>
      </c>
      <c r="H131" s="73">
        <f>H130+'нові випадки'!G141</f>
        <v>1184</v>
      </c>
      <c r="I131" s="73">
        <f>I130+'нові випадки'!H141</f>
        <v>53156</v>
      </c>
      <c r="J131" s="74">
        <f>J130+'нові випадки'!I141</f>
        <v>26944</v>
      </c>
      <c r="K131" s="74">
        <f>K130+'нові випадки'!J141</f>
        <v>318</v>
      </c>
      <c r="L131" s="74">
        <f>L130+'нові випадки'!K141</f>
        <v>27262</v>
      </c>
    </row>
    <row r="132" spans="1:13" ht="13.5" thickBot="1" x14ac:dyDescent="0.25">
      <c r="A132" s="124">
        <v>2012</v>
      </c>
      <c r="B132" s="18" t="s">
        <v>14</v>
      </c>
      <c r="D132" s="122">
        <f>D131+'нові випадки'!C142</f>
        <v>182279</v>
      </c>
      <c r="E132" s="73">
        <f>E131+'нові випадки'!D142</f>
        <v>35744</v>
      </c>
      <c r="F132" s="123">
        <f>F131+'нові випадки'!E142</f>
        <v>218023</v>
      </c>
      <c r="G132" s="73">
        <f>G131+'нові випадки'!F142</f>
        <v>52725</v>
      </c>
      <c r="H132" s="73">
        <f>H131+'нові випадки'!G142</f>
        <v>1193</v>
      </c>
      <c r="I132" s="73">
        <f>I131+'нові випадки'!H142</f>
        <v>53918</v>
      </c>
      <c r="J132" s="74">
        <f>J131+'нові випадки'!I142</f>
        <v>27229</v>
      </c>
      <c r="K132" s="74">
        <f>K131+'нові випадки'!J142</f>
        <v>318</v>
      </c>
      <c r="L132" s="74">
        <f>L131+'нові випадки'!K142</f>
        <v>27547</v>
      </c>
    </row>
    <row r="133" spans="1:13" ht="13.5" thickBot="1" x14ac:dyDescent="0.25">
      <c r="A133" s="124">
        <v>2012</v>
      </c>
      <c r="B133" s="18" t="s">
        <v>15</v>
      </c>
      <c r="D133" s="122">
        <f>D132+'нові випадки'!C143</f>
        <v>183820</v>
      </c>
      <c r="E133" s="73">
        <v>36099</v>
      </c>
      <c r="F133" s="123">
        <v>219919</v>
      </c>
      <c r="G133" s="73">
        <f>G132+'нові випадки'!F143</f>
        <v>53508</v>
      </c>
      <c r="H133" s="73">
        <f>H132+'нові випадки'!G143</f>
        <v>1203</v>
      </c>
      <c r="I133" s="73">
        <f>I132+'нові випадки'!H143</f>
        <v>54711</v>
      </c>
      <c r="J133" s="74">
        <f>J132+'нові випадки'!I143</f>
        <v>27509</v>
      </c>
      <c r="K133" s="74">
        <f>K132+'нові випадки'!J143</f>
        <v>321</v>
      </c>
      <c r="L133" s="74">
        <f>L132+'нові випадки'!K143</f>
        <v>27830</v>
      </c>
    </row>
    <row r="134" spans="1:13" ht="13.5" thickBot="1" x14ac:dyDescent="0.25">
      <c r="A134" s="124">
        <v>2012</v>
      </c>
      <c r="B134" s="18" t="s">
        <v>16</v>
      </c>
      <c r="D134" s="122">
        <f>D133+'нові випадки'!C144</f>
        <v>185329</v>
      </c>
      <c r="E134" s="73">
        <f>E133+'нові випадки'!D144</f>
        <v>36477</v>
      </c>
      <c r="F134" s="123">
        <f>F133+'нові випадки'!E144</f>
        <v>221806</v>
      </c>
      <c r="G134" s="73">
        <f>G133+'нові випадки'!F144</f>
        <v>54361</v>
      </c>
      <c r="H134" s="73">
        <f>H133+'нові випадки'!G144</f>
        <v>1211</v>
      </c>
      <c r="I134" s="73">
        <f>I133+'нові випадки'!H144</f>
        <v>55572</v>
      </c>
      <c r="J134" s="74">
        <f>J133+'нові випадки'!I144</f>
        <v>27779</v>
      </c>
      <c r="K134" s="74">
        <f>K133+'нові випадки'!J144</f>
        <v>322</v>
      </c>
      <c r="L134" s="74">
        <f>L133+'нові випадки'!K144</f>
        <v>28101</v>
      </c>
    </row>
    <row r="135" spans="1:13" ht="13.5" thickBot="1" x14ac:dyDescent="0.25">
      <c r="A135" s="151">
        <v>2012</v>
      </c>
      <c r="B135" s="146" t="s">
        <v>5</v>
      </c>
      <c r="C135" s="147"/>
      <c r="D135" s="135">
        <f>D134+'нові випадки'!C145</f>
        <v>186712</v>
      </c>
      <c r="E135" s="137">
        <f>E134+'нові випадки'!D145</f>
        <v>36818</v>
      </c>
      <c r="F135" s="137">
        <f>F134+'нові випадки'!E145</f>
        <v>223530</v>
      </c>
      <c r="G135" s="135">
        <f>G134+'нові випадки'!F145</f>
        <v>55149</v>
      </c>
      <c r="H135" s="137">
        <f>H134+'нові випадки'!G145</f>
        <v>1224</v>
      </c>
      <c r="I135" s="137">
        <f>I134+'нові випадки'!H145</f>
        <v>56373</v>
      </c>
      <c r="J135" s="135">
        <f>J134+'нові випадки'!I145</f>
        <v>28173</v>
      </c>
      <c r="K135" s="137">
        <f>K134+'нові випадки'!J145</f>
        <v>325</v>
      </c>
      <c r="L135" s="137">
        <f>L134+'нові випадки'!K145</f>
        <v>28498</v>
      </c>
    </row>
    <row r="136" spans="1:13" ht="13.5" thickBot="1" x14ac:dyDescent="0.25">
      <c r="A136" s="160">
        <v>2013</v>
      </c>
      <c r="B136" s="125" t="s">
        <v>6</v>
      </c>
      <c r="D136" s="122">
        <f>D135+'нові випадки'!C147</f>
        <v>188239</v>
      </c>
      <c r="E136" s="73">
        <f>E135+'нові випадки'!D147</f>
        <v>37124</v>
      </c>
      <c r="F136" s="123">
        <f>F135+'нові випадки'!E147</f>
        <v>225363</v>
      </c>
      <c r="G136" s="73">
        <f>G135+'нові випадки'!F147</f>
        <v>56047</v>
      </c>
      <c r="H136" s="73">
        <f>H135+'нові випадки'!G147</f>
        <v>1232</v>
      </c>
      <c r="I136" s="73">
        <f>I135+'нові випадки'!H147</f>
        <v>57279</v>
      </c>
      <c r="J136" s="74">
        <f>J135+'нові випадки'!I147</f>
        <v>28455</v>
      </c>
      <c r="K136" s="74">
        <f>K135+'нові випадки'!J147</f>
        <v>326</v>
      </c>
      <c r="L136" s="74">
        <f>L135+'нові випадки'!K147</f>
        <v>28781</v>
      </c>
    </row>
    <row r="137" spans="1:13" ht="13.5" thickBot="1" x14ac:dyDescent="0.25">
      <c r="A137" s="160">
        <v>2013</v>
      </c>
      <c r="B137" s="18" t="s">
        <v>7</v>
      </c>
      <c r="D137" s="122">
        <f>D136+'нові випадки'!C148</f>
        <v>189703</v>
      </c>
      <c r="E137" s="73">
        <f>E136+'нові випадки'!D148</f>
        <v>37475</v>
      </c>
      <c r="F137" s="123">
        <f>F136+'нові випадки'!E148</f>
        <v>227178</v>
      </c>
      <c r="G137" s="73">
        <f>G136+'нові випадки'!F148</f>
        <v>56961</v>
      </c>
      <c r="H137" s="73">
        <f>H136+'нові випадки'!G148</f>
        <v>1240</v>
      </c>
      <c r="I137" s="73">
        <f>I136+'нові випадки'!H148</f>
        <v>58201</v>
      </c>
      <c r="J137" s="74">
        <f>J136+'нові випадки'!I148</f>
        <v>28742</v>
      </c>
      <c r="K137" s="74">
        <f>K136+'нові випадки'!J148</f>
        <v>328</v>
      </c>
      <c r="L137" s="74">
        <f>L136+'нові випадки'!K148</f>
        <v>29070</v>
      </c>
    </row>
    <row r="138" spans="1:13" ht="13.5" thickBot="1" x14ac:dyDescent="0.25">
      <c r="A138" s="160">
        <v>2013</v>
      </c>
      <c r="B138" s="18" t="s">
        <v>8</v>
      </c>
      <c r="D138" s="122">
        <f>D137+'нові випадки'!C149</f>
        <v>191288</v>
      </c>
      <c r="E138" s="73">
        <f>E137+'нові випадки'!D149</f>
        <v>37749</v>
      </c>
      <c r="F138" s="123">
        <f>F137+'нові випадки'!E149</f>
        <v>229037</v>
      </c>
      <c r="G138" s="73">
        <f>G137+'нові випадки'!F149</f>
        <v>57775</v>
      </c>
      <c r="H138" s="73">
        <f>H137+'нові випадки'!G149</f>
        <v>1247</v>
      </c>
      <c r="I138" s="73">
        <f>I137+'нові випадки'!H149</f>
        <v>59022</v>
      </c>
      <c r="J138" s="74">
        <f>J137+'нові випадки'!I149</f>
        <v>29097</v>
      </c>
      <c r="K138" s="74">
        <f>K137+'нові випадки'!J149</f>
        <v>330</v>
      </c>
      <c r="L138" s="74">
        <f>L137+'нові випадки'!K149</f>
        <v>29427</v>
      </c>
    </row>
    <row r="139" spans="1:13" ht="13.5" thickBot="1" x14ac:dyDescent="0.25">
      <c r="A139" s="160">
        <v>2013</v>
      </c>
      <c r="B139" s="18" t="s">
        <v>9</v>
      </c>
      <c r="D139" s="122">
        <f>D138+'нові випадки'!C150</f>
        <v>192906</v>
      </c>
      <c r="E139" s="73">
        <f>E138+'нові випадки'!D150</f>
        <v>38087</v>
      </c>
      <c r="F139" s="123">
        <f>F138+'нові випадки'!E150</f>
        <v>230993</v>
      </c>
      <c r="G139" s="73">
        <f>G138+'нові випадки'!F150</f>
        <v>58685</v>
      </c>
      <c r="H139" s="73">
        <f>H138+'нові випадки'!G150</f>
        <v>1250</v>
      </c>
      <c r="I139" s="73">
        <f>I138+'нові випадки'!H150</f>
        <v>59935</v>
      </c>
      <c r="J139" s="74">
        <f>J138+'нові випадки'!I150</f>
        <v>29415</v>
      </c>
      <c r="K139" s="74">
        <f>K138+'нові випадки'!J150</f>
        <v>330</v>
      </c>
      <c r="L139" s="74">
        <f>L138+'нові випадки'!K150</f>
        <v>29745</v>
      </c>
    </row>
    <row r="140" spans="1:13" ht="13.5" thickBot="1" x14ac:dyDescent="0.25">
      <c r="A140" s="160">
        <v>2013</v>
      </c>
      <c r="B140" s="18" t="s">
        <v>10</v>
      </c>
      <c r="D140" s="122">
        <f>D139+'нові випадки'!C151</f>
        <v>194159</v>
      </c>
      <c r="E140" s="73">
        <f>E139+'нові випадки'!D151</f>
        <v>38374</v>
      </c>
      <c r="F140" s="123">
        <f>F139+'нові випадки'!E151</f>
        <v>232533</v>
      </c>
      <c r="G140" s="73">
        <f>G139+'нові випадки'!F151</f>
        <v>59433</v>
      </c>
      <c r="H140" s="73">
        <f>H139+'нові випадки'!G151</f>
        <v>1255</v>
      </c>
      <c r="I140" s="73">
        <f>I139+'нові випадки'!H151</f>
        <v>60688</v>
      </c>
      <c r="J140" s="74">
        <f>J139+'нові випадки'!I151</f>
        <v>29685</v>
      </c>
      <c r="K140" s="74">
        <f>K139+'нові випадки'!J151</f>
        <v>332</v>
      </c>
      <c r="L140" s="74">
        <f>L139+'нові випадки'!K151</f>
        <v>30017</v>
      </c>
    </row>
    <row r="141" spans="1:13" ht="13.5" thickBot="1" x14ac:dyDescent="0.25">
      <c r="A141" s="160">
        <v>2013</v>
      </c>
      <c r="B141" s="18" t="s">
        <v>11</v>
      </c>
      <c r="D141" s="122">
        <f t="shared" ref="D141:D151" si="24">F141-E141</f>
        <v>195574</v>
      </c>
      <c r="E141" s="73">
        <f>E140+'нові випадки'!D152</f>
        <v>38683</v>
      </c>
      <c r="F141" s="123">
        <f>F140+'нові випадки'!E152</f>
        <v>234257</v>
      </c>
      <c r="G141" s="73">
        <f t="shared" ref="G141:G151" si="25">I141-H141</f>
        <v>61026</v>
      </c>
      <c r="H141" s="73">
        <v>1262</v>
      </c>
      <c r="I141" s="73">
        <v>62288</v>
      </c>
      <c r="J141" s="74">
        <f t="shared" ref="J141:J151" si="26">L141-K141</f>
        <v>30242</v>
      </c>
      <c r="K141" s="74">
        <v>334</v>
      </c>
      <c r="L141" s="74">
        <v>30576</v>
      </c>
    </row>
    <row r="142" spans="1:13" ht="13.5" thickBot="1" x14ac:dyDescent="0.25">
      <c r="A142" s="160">
        <v>2013</v>
      </c>
      <c r="B142" s="18" t="s">
        <v>12</v>
      </c>
      <c r="D142" s="122">
        <f t="shared" si="24"/>
        <v>197019</v>
      </c>
      <c r="E142" s="73">
        <f>E141+'нові випадки'!D153</f>
        <v>39028</v>
      </c>
      <c r="F142" s="123">
        <f>F141+'нові випадки'!E153</f>
        <v>236047</v>
      </c>
      <c r="G142" s="73">
        <f t="shared" si="25"/>
        <v>61822</v>
      </c>
      <c r="H142" s="73">
        <f>H141+'нові випадки'!G153</f>
        <v>1268</v>
      </c>
      <c r="I142" s="73">
        <f>I141+'нові випадки'!H153</f>
        <v>63090</v>
      </c>
      <c r="J142" s="74">
        <f t="shared" si="26"/>
        <v>30482</v>
      </c>
      <c r="K142" s="74">
        <f>K141+'нові випадки'!J153</f>
        <v>334</v>
      </c>
      <c r="L142" s="74">
        <v>30816</v>
      </c>
    </row>
    <row r="143" spans="1:13" ht="13.5" thickBot="1" x14ac:dyDescent="0.25">
      <c r="A143" s="160">
        <v>2013</v>
      </c>
      <c r="B143" s="18" t="s">
        <v>13</v>
      </c>
      <c r="D143" s="122">
        <f t="shared" si="24"/>
        <v>198445</v>
      </c>
      <c r="E143" s="73">
        <f>E142+'нові випадки'!D154</f>
        <v>39353</v>
      </c>
      <c r="F143" s="123">
        <f>F142+'нові випадки'!E154</f>
        <v>237798</v>
      </c>
      <c r="G143" s="73">
        <f t="shared" si="25"/>
        <v>62596</v>
      </c>
      <c r="H143" s="73">
        <v>1275</v>
      </c>
      <c r="I143" s="73">
        <v>63871</v>
      </c>
      <c r="J143" s="74">
        <f t="shared" si="26"/>
        <v>30723</v>
      </c>
      <c r="K143" s="74">
        <v>336</v>
      </c>
      <c r="L143" s="74">
        <v>31059</v>
      </c>
    </row>
    <row r="144" spans="1:13" ht="13.5" thickBot="1" x14ac:dyDescent="0.25">
      <c r="A144" s="160">
        <v>2013</v>
      </c>
      <c r="B144" s="18" t="s">
        <v>14</v>
      </c>
      <c r="D144" s="122">
        <f t="shared" si="24"/>
        <v>199714</v>
      </c>
      <c r="E144" s="73">
        <f>E143+'нові випадки'!D155</f>
        <v>39698</v>
      </c>
      <c r="F144" s="123">
        <f>F143+'нові випадки'!E155</f>
        <v>239412</v>
      </c>
      <c r="G144" s="73">
        <f t="shared" si="25"/>
        <v>63342</v>
      </c>
      <c r="H144" s="73">
        <v>1283</v>
      </c>
      <c r="I144" s="73">
        <v>64625</v>
      </c>
      <c r="J144" s="74">
        <f t="shared" si="26"/>
        <v>31015</v>
      </c>
      <c r="K144" s="74">
        <v>336</v>
      </c>
      <c r="L144" s="74">
        <v>31351</v>
      </c>
      <c r="M144" s="162"/>
    </row>
    <row r="145" spans="1:13" ht="13.5" thickBot="1" x14ac:dyDescent="0.25">
      <c r="A145" s="160">
        <v>2013</v>
      </c>
      <c r="B145" s="18" t="s">
        <v>15</v>
      </c>
      <c r="D145" s="122">
        <f t="shared" si="24"/>
        <v>201258</v>
      </c>
      <c r="E145" s="73">
        <v>40062</v>
      </c>
      <c r="F145" s="123">
        <v>241320</v>
      </c>
      <c r="G145" s="73">
        <f t="shared" si="25"/>
        <v>64162</v>
      </c>
      <c r="H145" s="73">
        <v>1287</v>
      </c>
      <c r="I145" s="73">
        <v>65449</v>
      </c>
      <c r="J145" s="74">
        <f t="shared" si="26"/>
        <v>31315</v>
      </c>
      <c r="K145" s="74">
        <v>336</v>
      </c>
      <c r="L145" s="74">
        <v>31651</v>
      </c>
      <c r="M145" s="162"/>
    </row>
    <row r="146" spans="1:13" ht="13.5" thickBot="1" x14ac:dyDescent="0.25">
      <c r="A146" s="160">
        <v>2013</v>
      </c>
      <c r="B146" s="18" t="s">
        <v>16</v>
      </c>
      <c r="D146" s="122">
        <f t="shared" si="24"/>
        <v>202565</v>
      </c>
      <c r="E146" s="73">
        <v>40371</v>
      </c>
      <c r="F146" s="123">
        <v>242936</v>
      </c>
      <c r="G146" s="73">
        <f t="shared" si="25"/>
        <v>64915</v>
      </c>
      <c r="H146" s="73">
        <v>1291</v>
      </c>
      <c r="I146" s="73">
        <v>66206</v>
      </c>
      <c r="J146" s="74">
        <f t="shared" si="26"/>
        <v>31590</v>
      </c>
      <c r="K146" s="74">
        <v>336</v>
      </c>
      <c r="L146" s="74">
        <v>31926</v>
      </c>
      <c r="M146" s="162"/>
    </row>
    <row r="147" spans="1:13" ht="13.5" thickBot="1" x14ac:dyDescent="0.25">
      <c r="A147" s="160">
        <v>2013</v>
      </c>
      <c r="B147" s="146" t="s">
        <v>5</v>
      </c>
      <c r="D147" s="161">
        <f t="shared" si="24"/>
        <v>203909</v>
      </c>
      <c r="E147" s="135">
        <v>40707</v>
      </c>
      <c r="F147" s="135">
        <v>244616</v>
      </c>
      <c r="G147" s="153">
        <f t="shared" si="25"/>
        <v>65715</v>
      </c>
      <c r="H147" s="135">
        <v>1296</v>
      </c>
      <c r="I147" s="135">
        <v>67011</v>
      </c>
      <c r="J147" s="152">
        <f t="shared" si="26"/>
        <v>31905</v>
      </c>
      <c r="K147" s="135">
        <v>339</v>
      </c>
      <c r="L147" s="135">
        <v>32244</v>
      </c>
      <c r="M147" s="162"/>
    </row>
    <row r="148" spans="1:13" ht="13.5" thickBot="1" x14ac:dyDescent="0.25">
      <c r="A148" s="160">
        <v>2014</v>
      </c>
      <c r="B148" s="125" t="s">
        <v>6</v>
      </c>
      <c r="D148" s="122">
        <f t="shared" si="24"/>
        <v>206064</v>
      </c>
      <c r="E148" s="73">
        <v>41037</v>
      </c>
      <c r="F148" s="123">
        <v>247101</v>
      </c>
      <c r="G148" s="73">
        <f t="shared" si="25"/>
        <v>65316</v>
      </c>
      <c r="H148" s="73">
        <v>1291</v>
      </c>
      <c r="I148" s="73">
        <v>66607</v>
      </c>
      <c r="J148" s="74">
        <f t="shared" si="26"/>
        <v>31944</v>
      </c>
      <c r="K148" s="74">
        <v>339</v>
      </c>
      <c r="L148" s="74">
        <v>32283</v>
      </c>
    </row>
    <row r="149" spans="1:13" ht="13.5" thickBot="1" x14ac:dyDescent="0.25">
      <c r="A149" s="160">
        <v>2014</v>
      </c>
      <c r="B149" s="18" t="s">
        <v>7</v>
      </c>
      <c r="D149" s="122">
        <f t="shared" si="24"/>
        <v>207756</v>
      </c>
      <c r="E149" s="73">
        <v>41368</v>
      </c>
      <c r="F149" s="123">
        <v>249124</v>
      </c>
      <c r="G149" s="73">
        <f t="shared" si="25"/>
        <v>66408</v>
      </c>
      <c r="H149" s="73">
        <v>1283</v>
      </c>
      <c r="I149" s="73">
        <v>67691</v>
      </c>
      <c r="J149" s="74">
        <f t="shared" si="26"/>
        <v>32167</v>
      </c>
      <c r="K149" s="74">
        <v>397</v>
      </c>
      <c r="L149" s="74">
        <v>32564</v>
      </c>
    </row>
    <row r="150" spans="1:13" ht="13.5" thickBot="1" x14ac:dyDescent="0.25">
      <c r="A150" s="160">
        <v>2014</v>
      </c>
      <c r="B150" s="18" t="s">
        <v>8</v>
      </c>
      <c r="D150" s="122">
        <f t="shared" si="24"/>
        <v>209353</v>
      </c>
      <c r="E150" s="73">
        <v>41697</v>
      </c>
      <c r="F150" s="123">
        <v>251050</v>
      </c>
      <c r="G150" s="73">
        <f t="shared" si="25"/>
        <v>67292</v>
      </c>
      <c r="H150" s="73">
        <v>1292</v>
      </c>
      <c r="I150" s="73">
        <v>68584</v>
      </c>
      <c r="J150" s="74">
        <f t="shared" si="26"/>
        <v>32458</v>
      </c>
      <c r="K150" s="74">
        <v>397</v>
      </c>
      <c r="L150" s="74">
        <v>32855</v>
      </c>
    </row>
    <row r="151" spans="1:13" ht="13.5" thickBot="1" x14ac:dyDescent="0.25">
      <c r="A151" s="160">
        <v>2014</v>
      </c>
      <c r="B151" s="18" t="s">
        <v>9</v>
      </c>
      <c r="D151" s="122">
        <f t="shared" si="24"/>
        <v>210844</v>
      </c>
      <c r="E151" s="73">
        <v>42049</v>
      </c>
      <c r="F151" s="123">
        <v>252893</v>
      </c>
      <c r="G151" s="73">
        <f t="shared" si="25"/>
        <v>68141</v>
      </c>
      <c r="H151" s="73">
        <v>1299</v>
      </c>
      <c r="I151" s="73">
        <v>69440</v>
      </c>
      <c r="J151" s="74">
        <f t="shared" si="26"/>
        <v>32752</v>
      </c>
      <c r="K151" s="74">
        <v>397</v>
      </c>
      <c r="L151" s="74">
        <v>33149</v>
      </c>
    </row>
    <row r="152" spans="1:13" ht="13.5" thickBot="1" x14ac:dyDescent="0.25">
      <c r="A152" s="160">
        <v>2014</v>
      </c>
      <c r="B152" s="18" t="s">
        <v>10</v>
      </c>
      <c r="D152" s="122">
        <f>D151+'нові випадки'!C164</f>
        <v>212103</v>
      </c>
      <c r="E152" s="73">
        <f>E151+'нові випадки'!D164</f>
        <v>42351</v>
      </c>
      <c r="F152" s="123">
        <f>F151+'нові випадки'!E164</f>
        <v>254454</v>
      </c>
      <c r="G152" s="73">
        <f>G151+'нові випадки'!F164</f>
        <v>68963</v>
      </c>
      <c r="H152" s="73">
        <f>H151+'нові випадки'!G164</f>
        <v>1306</v>
      </c>
      <c r="I152" s="73">
        <f>I151+'нові випадки'!H164</f>
        <v>70269</v>
      </c>
      <c r="J152" s="74">
        <f>J151+'нові випадки'!I164</f>
        <v>33014</v>
      </c>
      <c r="K152" s="74">
        <f>K151+'нові випадки'!J164</f>
        <v>397</v>
      </c>
      <c r="L152" s="74">
        <f>L151+'нові випадки'!K164</f>
        <v>33411</v>
      </c>
    </row>
    <row r="153" spans="1:13" ht="13.5" thickBot="1" x14ac:dyDescent="0.25">
      <c r="A153" s="160">
        <v>2014</v>
      </c>
      <c r="B153" s="18" t="s">
        <v>11</v>
      </c>
      <c r="D153" s="122">
        <f>D152+'нові випадки'!C165</f>
        <v>213320</v>
      </c>
      <c r="E153" s="122">
        <f>E152+'нові випадки'!D165</f>
        <v>42655</v>
      </c>
      <c r="F153" s="122">
        <f>F152+'нові випадки'!E165</f>
        <v>255975</v>
      </c>
      <c r="G153" s="122">
        <f>G152+'нові випадки'!F165</f>
        <v>69913</v>
      </c>
      <c r="H153" s="122">
        <f>H152+'нові випадки'!G165</f>
        <v>1308</v>
      </c>
      <c r="I153" s="122">
        <f>I152+'нові випадки'!H165</f>
        <v>71221</v>
      </c>
      <c r="J153" s="122">
        <f>J152+'нові випадки'!I165</f>
        <v>33275</v>
      </c>
      <c r="K153" s="122">
        <f>K152+'нові випадки'!J165</f>
        <v>397</v>
      </c>
      <c r="L153" s="122">
        <f>L152+'нові випадки'!K165</f>
        <v>33672</v>
      </c>
    </row>
    <row r="154" spans="1:13" ht="13.5" thickBot="1" x14ac:dyDescent="0.25">
      <c r="A154" s="160">
        <v>2014</v>
      </c>
      <c r="B154" s="18" t="s">
        <v>12</v>
      </c>
      <c r="D154" s="122">
        <f t="shared" ref="D154:D160" si="27">F154-E154</f>
        <v>214106</v>
      </c>
      <c r="E154" s="122">
        <v>42860</v>
      </c>
      <c r="F154" s="122">
        <v>256966</v>
      </c>
      <c r="G154" s="122">
        <f t="shared" ref="G154:G161" si="28">I154-H154</f>
        <v>70436</v>
      </c>
      <c r="H154" s="122">
        <v>1312</v>
      </c>
      <c r="I154" s="122">
        <v>71748</v>
      </c>
      <c r="J154" s="122">
        <f t="shared" ref="J154:J161" si="29">L154-K154</f>
        <v>33446</v>
      </c>
      <c r="K154" s="122">
        <f>K153+'нові випадки'!J166</f>
        <v>397</v>
      </c>
      <c r="L154" s="122">
        <v>33843</v>
      </c>
    </row>
    <row r="155" spans="1:13" ht="13.5" thickBot="1" x14ac:dyDescent="0.25">
      <c r="A155" s="160">
        <v>2014</v>
      </c>
      <c r="B155" s="18" t="s">
        <v>13</v>
      </c>
      <c r="D155" s="122">
        <f t="shared" si="27"/>
        <v>215728</v>
      </c>
      <c r="E155" s="122">
        <v>43225</v>
      </c>
      <c r="F155" s="122">
        <v>258953</v>
      </c>
      <c r="G155" s="122">
        <f t="shared" si="28"/>
        <v>71395</v>
      </c>
      <c r="H155" s="122">
        <v>1321</v>
      </c>
      <c r="I155" s="122">
        <v>72716</v>
      </c>
      <c r="J155" s="122">
        <f t="shared" si="29"/>
        <v>33708</v>
      </c>
      <c r="K155" s="122">
        <v>400</v>
      </c>
      <c r="L155" s="122">
        <v>34108</v>
      </c>
    </row>
    <row r="156" spans="1:13" ht="13.5" thickBot="1" x14ac:dyDescent="0.25">
      <c r="A156" s="160">
        <v>2014</v>
      </c>
      <c r="B156" s="18" t="s">
        <v>14</v>
      </c>
      <c r="D156" s="122">
        <f t="shared" si="27"/>
        <v>216717</v>
      </c>
      <c r="E156" s="73">
        <v>43481</v>
      </c>
      <c r="F156" s="123">
        <v>260198</v>
      </c>
      <c r="G156" s="73">
        <f t="shared" si="28"/>
        <v>72049</v>
      </c>
      <c r="H156" s="73">
        <v>1324</v>
      </c>
      <c r="I156" s="73">
        <v>73373</v>
      </c>
      <c r="J156" s="74">
        <f t="shared" si="29"/>
        <v>33965</v>
      </c>
      <c r="K156" s="74">
        <v>402</v>
      </c>
      <c r="L156" s="74">
        <v>34367</v>
      </c>
    </row>
    <row r="157" spans="1:13" ht="13.5" thickBot="1" x14ac:dyDescent="0.25">
      <c r="A157" s="160">
        <v>2014</v>
      </c>
      <c r="B157" s="18" t="s">
        <v>15</v>
      </c>
      <c r="D157" s="122">
        <f t="shared" si="27"/>
        <v>217769</v>
      </c>
      <c r="E157" s="122">
        <v>43835</v>
      </c>
      <c r="F157" s="122">
        <v>261604</v>
      </c>
      <c r="G157" s="73">
        <f t="shared" si="28"/>
        <v>72723</v>
      </c>
      <c r="H157" s="73">
        <v>1326</v>
      </c>
      <c r="I157" s="73">
        <v>74049</v>
      </c>
      <c r="J157" s="74">
        <f t="shared" si="29"/>
        <v>34237</v>
      </c>
      <c r="K157" s="74">
        <v>403</v>
      </c>
      <c r="L157" s="74">
        <v>34640</v>
      </c>
    </row>
    <row r="158" spans="1:13" ht="13.5" thickBot="1" x14ac:dyDescent="0.25">
      <c r="A158" s="160">
        <v>2014</v>
      </c>
      <c r="B158" s="18" t="s">
        <v>16</v>
      </c>
      <c r="D158" s="122">
        <f t="shared" si="27"/>
        <v>219047</v>
      </c>
      <c r="E158" s="122">
        <v>44098</v>
      </c>
      <c r="F158" s="122">
        <v>263145</v>
      </c>
      <c r="G158" s="73">
        <f t="shared" si="28"/>
        <v>73511</v>
      </c>
      <c r="H158" s="73">
        <v>1329</v>
      </c>
      <c r="I158" s="73">
        <v>74840</v>
      </c>
      <c r="J158" s="74">
        <f t="shared" si="29"/>
        <v>34497</v>
      </c>
      <c r="K158" s="74">
        <v>404</v>
      </c>
      <c r="L158" s="74">
        <v>34901</v>
      </c>
    </row>
    <row r="159" spans="1:13" ht="13.5" thickBot="1" x14ac:dyDescent="0.25">
      <c r="A159" s="160">
        <v>2014</v>
      </c>
      <c r="B159" s="146" t="s">
        <v>5</v>
      </c>
      <c r="D159" s="161">
        <f t="shared" si="27"/>
        <v>220242</v>
      </c>
      <c r="E159" s="135">
        <v>44415</v>
      </c>
      <c r="F159" s="135">
        <v>264657</v>
      </c>
      <c r="G159" s="153">
        <f t="shared" si="28"/>
        <v>74377</v>
      </c>
      <c r="H159" s="135">
        <v>1337</v>
      </c>
      <c r="I159" s="135">
        <v>75714</v>
      </c>
      <c r="J159" s="152">
        <f t="shared" si="29"/>
        <v>34882</v>
      </c>
      <c r="K159" s="135">
        <v>405</v>
      </c>
      <c r="L159" s="135">
        <v>35287</v>
      </c>
    </row>
    <row r="160" spans="1:13" ht="13.5" thickBot="1" x14ac:dyDescent="0.25">
      <c r="A160" s="160">
        <v>2015</v>
      </c>
      <c r="B160" s="125" t="s">
        <v>6</v>
      </c>
      <c r="D160" s="122">
        <f t="shared" si="27"/>
        <v>220816</v>
      </c>
      <c r="E160" s="73">
        <v>44627</v>
      </c>
      <c r="F160" s="123">
        <v>265443</v>
      </c>
      <c r="G160" s="73">
        <f t="shared" si="28"/>
        <v>72865</v>
      </c>
      <c r="H160" s="73">
        <v>1340</v>
      </c>
      <c r="I160" s="73">
        <v>74205</v>
      </c>
      <c r="J160" s="74">
        <f t="shared" si="29"/>
        <v>34486</v>
      </c>
      <c r="K160" s="74">
        <v>406</v>
      </c>
      <c r="L160" s="74">
        <v>34892</v>
      </c>
    </row>
    <row r="161" spans="1:12" ht="13.5" thickBot="1" x14ac:dyDescent="0.25">
      <c r="A161" s="160">
        <v>2015</v>
      </c>
      <c r="B161" s="18" t="s">
        <v>7</v>
      </c>
      <c r="D161" s="122">
        <f t="shared" ref="D161:D168" si="30">F161-E161</f>
        <v>221788</v>
      </c>
      <c r="E161" s="73">
        <v>44896</v>
      </c>
      <c r="F161" s="123">
        <v>266684</v>
      </c>
      <c r="G161" s="73">
        <f t="shared" si="28"/>
        <v>73481</v>
      </c>
      <c r="H161" s="73">
        <v>1345</v>
      </c>
      <c r="I161" s="73">
        <v>74826</v>
      </c>
      <c r="J161" s="74">
        <f t="shared" si="29"/>
        <v>34749</v>
      </c>
      <c r="K161" s="74">
        <v>406</v>
      </c>
      <c r="L161" s="74">
        <v>35155</v>
      </c>
    </row>
    <row r="162" spans="1:12" ht="13.5" thickBot="1" x14ac:dyDescent="0.25">
      <c r="A162" s="160">
        <v>2015</v>
      </c>
      <c r="B162" s="18" t="s">
        <v>8</v>
      </c>
      <c r="D162" s="122">
        <f t="shared" si="30"/>
        <v>222773</v>
      </c>
      <c r="E162" s="73">
        <v>45100</v>
      </c>
      <c r="F162" s="123">
        <v>267873</v>
      </c>
      <c r="G162" s="73">
        <f t="shared" ref="G162:G168" si="31">I162-H162</f>
        <v>74125</v>
      </c>
      <c r="H162" s="73">
        <v>1348</v>
      </c>
      <c r="I162" s="73">
        <v>75473</v>
      </c>
      <c r="J162" s="74">
        <f t="shared" ref="J162:J168" si="32">L162-K162</f>
        <v>34996</v>
      </c>
      <c r="K162" s="74">
        <v>407</v>
      </c>
      <c r="L162" s="74">
        <v>35403</v>
      </c>
    </row>
    <row r="163" spans="1:12" ht="13.5" thickBot="1" x14ac:dyDescent="0.25">
      <c r="A163" s="160">
        <v>2015</v>
      </c>
      <c r="B163" s="165" t="s">
        <v>9</v>
      </c>
      <c r="C163" s="162"/>
      <c r="D163" s="122">
        <f t="shared" si="30"/>
        <v>227315</v>
      </c>
      <c r="E163" s="122">
        <v>45008</v>
      </c>
      <c r="F163" s="122">
        <v>272323</v>
      </c>
      <c r="G163" s="122">
        <f t="shared" si="31"/>
        <v>76502</v>
      </c>
      <c r="H163" s="122">
        <f>H162+'нові випадки'!G176</f>
        <v>1350</v>
      </c>
      <c r="I163" s="122">
        <v>77852</v>
      </c>
      <c r="J163" s="122">
        <f t="shared" si="32"/>
        <v>35897</v>
      </c>
      <c r="K163" s="122">
        <f>K162+'нові випадки'!J176</f>
        <v>407</v>
      </c>
      <c r="L163" s="122">
        <v>36304</v>
      </c>
    </row>
    <row r="164" spans="1:12" ht="13.5" thickBot="1" x14ac:dyDescent="0.25">
      <c r="A164" s="160">
        <v>2015</v>
      </c>
      <c r="B164" s="18" t="s">
        <v>10</v>
      </c>
      <c r="D164" s="122">
        <f t="shared" si="30"/>
        <v>228273</v>
      </c>
      <c r="E164" s="122">
        <v>45263</v>
      </c>
      <c r="F164" s="122">
        <v>273536</v>
      </c>
      <c r="G164" s="122">
        <f t="shared" si="31"/>
        <v>77121</v>
      </c>
      <c r="H164" s="122">
        <f>H163+'нові випадки'!G177</f>
        <v>1355</v>
      </c>
      <c r="I164" s="122">
        <v>78476</v>
      </c>
      <c r="J164" s="122">
        <f t="shared" si="32"/>
        <v>36114</v>
      </c>
      <c r="K164" s="122">
        <f>K163+'нові випадки'!J177</f>
        <v>407</v>
      </c>
      <c r="L164" s="122">
        <v>36521</v>
      </c>
    </row>
    <row r="165" spans="1:12" ht="13.5" thickBot="1" x14ac:dyDescent="0.25">
      <c r="A165" s="160">
        <v>2015</v>
      </c>
      <c r="B165" s="18" t="s">
        <v>11</v>
      </c>
      <c r="D165" s="122">
        <f t="shared" si="30"/>
        <v>229452</v>
      </c>
      <c r="E165" s="122">
        <v>45527</v>
      </c>
      <c r="F165" s="122">
        <v>274979</v>
      </c>
      <c r="G165" s="122">
        <f t="shared" si="31"/>
        <v>77815</v>
      </c>
      <c r="H165" s="122">
        <f>H164+'нові випадки'!G178</f>
        <v>1358</v>
      </c>
      <c r="I165" s="122">
        <v>79173</v>
      </c>
      <c r="J165" s="122">
        <f t="shared" si="32"/>
        <v>36339</v>
      </c>
      <c r="K165" s="122">
        <f>K164+'нові випадки'!J178</f>
        <v>409</v>
      </c>
      <c r="L165" s="122">
        <v>36748</v>
      </c>
    </row>
    <row r="166" spans="1:12" ht="13.5" thickBot="1" x14ac:dyDescent="0.25">
      <c r="A166" s="160">
        <v>2015</v>
      </c>
      <c r="B166" s="18" t="s">
        <v>12</v>
      </c>
      <c r="D166" s="122">
        <f t="shared" si="30"/>
        <v>227514</v>
      </c>
      <c r="E166" s="122">
        <v>45793</v>
      </c>
      <c r="F166" s="122">
        <v>273307</v>
      </c>
      <c r="G166" s="122">
        <f t="shared" si="31"/>
        <v>78943</v>
      </c>
      <c r="H166" s="122">
        <f>H165+'нові випадки'!G179</f>
        <v>1359</v>
      </c>
      <c r="I166" s="122">
        <v>80302</v>
      </c>
      <c r="J166" s="122">
        <f t="shared" si="32"/>
        <v>36707</v>
      </c>
      <c r="K166" s="122">
        <f>K165+'нові випадки'!J179</f>
        <v>409</v>
      </c>
      <c r="L166" s="122">
        <v>37116</v>
      </c>
    </row>
    <row r="167" spans="1:12" ht="13.5" thickBot="1" x14ac:dyDescent="0.25">
      <c r="A167" s="160">
        <v>2015</v>
      </c>
      <c r="B167" s="18" t="s">
        <v>13</v>
      </c>
      <c r="D167" s="122">
        <f t="shared" si="30"/>
        <v>228467</v>
      </c>
      <c r="E167" s="122">
        <v>46010</v>
      </c>
      <c r="F167" s="122">
        <v>274477</v>
      </c>
      <c r="G167" s="122">
        <f t="shared" si="31"/>
        <v>79569</v>
      </c>
      <c r="H167" s="122">
        <f>H166+'нові випадки'!G180</f>
        <v>1362</v>
      </c>
      <c r="I167" s="122">
        <v>80931</v>
      </c>
      <c r="J167" s="122">
        <f t="shared" si="32"/>
        <v>36902</v>
      </c>
      <c r="K167" s="122">
        <f>K166+'нові випадки'!J180</f>
        <v>409</v>
      </c>
      <c r="L167" s="122">
        <v>37311</v>
      </c>
    </row>
    <row r="168" spans="1:12" ht="13.5" thickBot="1" x14ac:dyDescent="0.25">
      <c r="A168" s="160">
        <v>2015</v>
      </c>
      <c r="B168" s="18" t="s">
        <v>14</v>
      </c>
      <c r="D168" s="122">
        <f t="shared" si="30"/>
        <v>229506</v>
      </c>
      <c r="E168" s="122">
        <f>E167+'нові випадки'!D181</f>
        <v>46248</v>
      </c>
      <c r="F168" s="122">
        <v>275754</v>
      </c>
      <c r="G168" s="122">
        <f t="shared" si="31"/>
        <v>80206</v>
      </c>
      <c r="H168" s="122">
        <f>H167+'нові випадки'!G181</f>
        <v>1371</v>
      </c>
      <c r="I168" s="122">
        <v>81577</v>
      </c>
      <c r="J168" s="122">
        <f t="shared" si="32"/>
        <v>37133</v>
      </c>
      <c r="K168" s="122">
        <f>K167+'нові випадки'!J181</f>
        <v>410</v>
      </c>
      <c r="L168" s="122">
        <v>37543</v>
      </c>
    </row>
    <row r="169" spans="1:12" ht="13.5" thickBot="1" x14ac:dyDescent="0.25">
      <c r="A169" s="160">
        <v>2015</v>
      </c>
      <c r="B169" s="18" t="s">
        <v>15</v>
      </c>
      <c r="D169" s="122">
        <f>F169-E169</f>
        <v>231001</v>
      </c>
      <c r="E169" s="122">
        <f>E168+'нові випадки'!D182</f>
        <v>46480</v>
      </c>
      <c r="F169" s="122">
        <v>277481</v>
      </c>
      <c r="G169" s="122">
        <f>I169-H169</f>
        <v>80488</v>
      </c>
      <c r="H169" s="122">
        <f>H168+'нові випадки'!G182</f>
        <v>1372</v>
      </c>
      <c r="I169" s="122">
        <v>81860</v>
      </c>
      <c r="J169" s="122">
        <f>L169-K169</f>
        <v>37173</v>
      </c>
      <c r="K169" s="122">
        <f>K168+'нові випадки'!J182</f>
        <v>410</v>
      </c>
      <c r="L169" s="122">
        <v>37583</v>
      </c>
    </row>
    <row r="170" spans="1:12" ht="13.5" thickBot="1" x14ac:dyDescent="0.25">
      <c r="A170" s="160">
        <v>2015</v>
      </c>
      <c r="B170" s="18" t="s">
        <v>16</v>
      </c>
      <c r="D170" s="122"/>
      <c r="E170" s="73"/>
      <c r="F170" s="123"/>
      <c r="G170" s="73"/>
      <c r="H170" s="73"/>
      <c r="I170" s="73"/>
      <c r="J170" s="74"/>
      <c r="K170" s="74"/>
      <c r="L170" s="74"/>
    </row>
    <row r="171" spans="1:12" ht="13.5" thickBot="1" x14ac:dyDescent="0.25">
      <c r="A171" s="160">
        <v>2015</v>
      </c>
      <c r="B171" s="146" t="s">
        <v>5</v>
      </c>
      <c r="D171" s="161">
        <f>F171-E171</f>
        <v>0</v>
      </c>
      <c r="E171" s="135"/>
      <c r="F171" s="135"/>
      <c r="G171" s="153">
        <f>I171-H171</f>
        <v>0</v>
      </c>
      <c r="H171" s="135"/>
      <c r="I171" s="135"/>
      <c r="J171" s="152">
        <f>L171-K171</f>
        <v>0</v>
      </c>
      <c r="K171" s="135"/>
      <c r="L171" s="135"/>
    </row>
    <row r="175" spans="1:12" x14ac:dyDescent="0.2">
      <c r="B175" t="s">
        <v>26</v>
      </c>
    </row>
  </sheetData>
  <mergeCells count="3">
    <mergeCell ref="D1:F1"/>
    <mergeCell ref="G1:I1"/>
    <mergeCell ref="J1:L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0" orientation="landscape" horizontalDpi="4294967292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topLeftCell="A103" workbookViewId="0">
      <selection activeCell="D167" sqref="D167"/>
    </sheetView>
  </sheetViews>
  <sheetFormatPr defaultRowHeight="12.75" x14ac:dyDescent="0.2"/>
  <cols>
    <col min="3" max="3" width="14.140625" customWidth="1"/>
    <col min="4" max="4" width="10.28515625" bestFit="1" customWidth="1"/>
    <col min="5" max="5" width="9.28515625" bestFit="1" customWidth="1"/>
  </cols>
  <sheetData>
    <row r="1" spans="1:7" ht="51" x14ac:dyDescent="0.2">
      <c r="A1" s="64" t="s">
        <v>1</v>
      </c>
      <c r="B1" s="64" t="s">
        <v>2</v>
      </c>
      <c r="C1" s="60" t="s">
        <v>23</v>
      </c>
      <c r="D1" s="61" t="s">
        <v>19</v>
      </c>
      <c r="E1" s="62" t="s">
        <v>20</v>
      </c>
    </row>
    <row r="2" spans="1:7" x14ac:dyDescent="0.2">
      <c r="A2" s="16">
        <v>2001</v>
      </c>
      <c r="B2" s="16" t="s">
        <v>5</v>
      </c>
      <c r="C2" s="65">
        <f>prevalence!D3</f>
        <v>40638</v>
      </c>
      <c r="D2" s="65">
        <v>30964</v>
      </c>
      <c r="E2" s="42">
        <f>D2/C2</f>
        <v>0.76194694620798264</v>
      </c>
    </row>
    <row r="3" spans="1:7" x14ac:dyDescent="0.2">
      <c r="A3" s="16">
        <v>2002</v>
      </c>
      <c r="B3" s="16" t="s">
        <v>6</v>
      </c>
      <c r="C3" s="65">
        <f>prevalence!D4</f>
        <v>41155</v>
      </c>
      <c r="D3" s="65">
        <f>D2+'% of IDU'!D4</f>
        <v>31282</v>
      </c>
      <c r="E3" s="42">
        <f t="shared" ref="E3:E26" si="0">D3/C3</f>
        <v>0.76010205321346136</v>
      </c>
    </row>
    <row r="4" spans="1:7" x14ac:dyDescent="0.2">
      <c r="A4" s="16">
        <v>2002</v>
      </c>
      <c r="B4" s="16" t="s">
        <v>7</v>
      </c>
      <c r="C4" s="65">
        <f>prevalence!D5</f>
        <v>41734</v>
      </c>
      <c r="D4" s="65">
        <f>D3+'% of IDU'!D5</f>
        <v>31668</v>
      </c>
      <c r="E4" s="42">
        <f t="shared" si="0"/>
        <v>0.75880576987588055</v>
      </c>
    </row>
    <row r="5" spans="1:7" x14ac:dyDescent="0.2">
      <c r="A5" s="16">
        <v>2002</v>
      </c>
      <c r="B5" s="16" t="s">
        <v>8</v>
      </c>
      <c r="C5" s="65">
        <f>prevalence!D6</f>
        <v>42430</v>
      </c>
      <c r="D5" s="65">
        <f>D4+'% of IDU'!D6</f>
        <v>32092</v>
      </c>
      <c r="E5" s="42">
        <f t="shared" si="0"/>
        <v>0.75635163799198679</v>
      </c>
    </row>
    <row r="6" spans="1:7" x14ac:dyDescent="0.2">
      <c r="A6" s="16">
        <v>2002</v>
      </c>
      <c r="B6" s="16" t="s">
        <v>9</v>
      </c>
      <c r="C6" s="65">
        <f>prevalence!D7</f>
        <v>43069</v>
      </c>
      <c r="D6" s="65">
        <f>D5+'% of IDU'!D7</f>
        <v>32475</v>
      </c>
      <c r="E6" s="42">
        <f t="shared" si="0"/>
        <v>0.75402261487380717</v>
      </c>
    </row>
    <row r="7" spans="1:7" x14ac:dyDescent="0.2">
      <c r="A7" s="16">
        <v>2002</v>
      </c>
      <c r="B7" s="16" t="s">
        <v>10</v>
      </c>
      <c r="C7" s="65">
        <f>prevalence!D8</f>
        <v>43710</v>
      </c>
      <c r="D7" s="65">
        <f>D6+'% of IDU'!D8</f>
        <v>32920</v>
      </c>
      <c r="E7" s="42">
        <f t="shared" si="0"/>
        <v>0.7531457332418211</v>
      </c>
    </row>
    <row r="8" spans="1:7" x14ac:dyDescent="0.2">
      <c r="A8" s="16">
        <v>2002</v>
      </c>
      <c r="B8" s="16" t="s">
        <v>11</v>
      </c>
      <c r="C8" s="65">
        <f>prevalence!D9</f>
        <v>44372</v>
      </c>
      <c r="D8" s="65">
        <f>D7+'% of IDU'!D9</f>
        <v>33349</v>
      </c>
      <c r="E8" s="42">
        <f t="shared" si="0"/>
        <v>0.75157757144144954</v>
      </c>
    </row>
    <row r="9" spans="1:7" x14ac:dyDescent="0.2">
      <c r="A9" s="16">
        <v>2002</v>
      </c>
      <c r="B9" s="16" t="s">
        <v>12</v>
      </c>
      <c r="C9" s="65">
        <f>prevalence!D10</f>
        <v>44820</v>
      </c>
      <c r="D9" s="65">
        <f>D8+'% of IDU'!D10</f>
        <v>33614</v>
      </c>
      <c r="E9" s="42">
        <f t="shared" si="0"/>
        <v>0.74997768853190538</v>
      </c>
    </row>
    <row r="10" spans="1:7" x14ac:dyDescent="0.2">
      <c r="A10" s="16">
        <v>2002</v>
      </c>
      <c r="B10" s="16" t="s">
        <v>13</v>
      </c>
      <c r="C10" s="65">
        <f>prevalence!D11</f>
        <v>45365</v>
      </c>
      <c r="D10" s="65">
        <f>D9+'% of IDU'!D11</f>
        <v>33946</v>
      </c>
      <c r="E10" s="42">
        <f t="shared" si="0"/>
        <v>0.74828612366361735</v>
      </c>
    </row>
    <row r="11" spans="1:7" x14ac:dyDescent="0.2">
      <c r="A11" s="16">
        <v>2002</v>
      </c>
      <c r="B11" s="16" t="s">
        <v>14</v>
      </c>
      <c r="C11" s="65">
        <f>prevalence!D12</f>
        <v>45928</v>
      </c>
      <c r="D11" s="65">
        <f>D10+'% of IDU'!D12</f>
        <v>34298</v>
      </c>
      <c r="E11" s="42">
        <f t="shared" si="0"/>
        <v>0.74677756488416647</v>
      </c>
    </row>
    <row r="12" spans="1:7" x14ac:dyDescent="0.2">
      <c r="A12" s="16">
        <v>2002</v>
      </c>
      <c r="B12" s="16" t="s">
        <v>15</v>
      </c>
      <c r="C12" s="65">
        <f>prevalence!D13</f>
        <v>46578</v>
      </c>
      <c r="D12" s="65">
        <f>D11+'% of IDU'!D13</f>
        <v>34694</v>
      </c>
      <c r="E12" s="42">
        <f t="shared" si="0"/>
        <v>0.74485808750912452</v>
      </c>
      <c r="G12" s="4"/>
    </row>
    <row r="13" spans="1:7" x14ac:dyDescent="0.2">
      <c r="A13" s="16">
        <v>2002</v>
      </c>
      <c r="B13" s="16" t="s">
        <v>16</v>
      </c>
      <c r="C13" s="65">
        <f>prevalence!D14</f>
        <v>47165</v>
      </c>
      <c r="D13" s="65">
        <f>D12+'% of IDU'!D14</f>
        <v>35030</v>
      </c>
      <c r="E13" s="42">
        <f t="shared" si="0"/>
        <v>0.7427117565991731</v>
      </c>
      <c r="G13" s="4"/>
    </row>
    <row r="14" spans="1:7" ht="13.5" thickBot="1" x14ac:dyDescent="0.25">
      <c r="A14" s="46">
        <v>2002</v>
      </c>
      <c r="B14" s="46" t="s">
        <v>5</v>
      </c>
      <c r="C14" s="75">
        <f>prevalence!D15</f>
        <v>48015</v>
      </c>
      <c r="D14" s="75">
        <f>D13+'% of IDU'!D15</f>
        <v>35551</v>
      </c>
      <c r="E14" s="47">
        <f t="shared" si="0"/>
        <v>0.74041445381651572</v>
      </c>
    </row>
    <row r="15" spans="1:7" x14ac:dyDescent="0.2">
      <c r="A15" s="41">
        <v>2003</v>
      </c>
      <c r="B15" s="39" t="s">
        <v>6</v>
      </c>
      <c r="C15" s="76">
        <f>prevalence!D16</f>
        <v>48535</v>
      </c>
      <c r="D15" s="76">
        <f>D14+'% of IDU'!D17</f>
        <v>35861</v>
      </c>
      <c r="E15" s="43">
        <f t="shared" si="0"/>
        <v>0.73886885752549702</v>
      </c>
    </row>
    <row r="16" spans="1:7" x14ac:dyDescent="0.2">
      <c r="A16" s="26">
        <v>2003</v>
      </c>
      <c r="B16" s="16" t="s">
        <v>7</v>
      </c>
      <c r="C16" s="65">
        <f>prevalence!D17</f>
        <v>49200</v>
      </c>
      <c r="D16" s="65">
        <f>D15+'% of IDU'!D18</f>
        <v>36262</v>
      </c>
      <c r="E16" s="44">
        <f t="shared" si="0"/>
        <v>0.73703252032520328</v>
      </c>
    </row>
    <row r="17" spans="1:5" x14ac:dyDescent="0.2">
      <c r="A17" s="26">
        <v>2003</v>
      </c>
      <c r="B17" s="16" t="s">
        <v>8</v>
      </c>
      <c r="C17" s="65">
        <f>prevalence!D18</f>
        <v>49891</v>
      </c>
      <c r="D17" s="65">
        <f>D16+'% of IDU'!D19</f>
        <v>36692</v>
      </c>
      <c r="E17" s="44">
        <f t="shared" si="0"/>
        <v>0.73544326632057888</v>
      </c>
    </row>
    <row r="18" spans="1:5" x14ac:dyDescent="0.2">
      <c r="A18" s="26">
        <v>2003</v>
      </c>
      <c r="B18" s="16" t="s">
        <v>9</v>
      </c>
      <c r="C18" s="65">
        <f>prevalence!D19</f>
        <v>50596</v>
      </c>
      <c r="D18" s="65">
        <f>D17+'% of IDU'!D20</f>
        <v>37097</v>
      </c>
      <c r="E18" s="44">
        <f t="shared" si="0"/>
        <v>0.73320025298442559</v>
      </c>
    </row>
    <row r="19" spans="1:5" x14ac:dyDescent="0.2">
      <c r="A19" s="26">
        <v>2003</v>
      </c>
      <c r="B19" s="16" t="s">
        <v>10</v>
      </c>
      <c r="C19" s="65">
        <f>prevalence!D20</f>
        <v>51296</v>
      </c>
      <c r="D19" s="65">
        <f>D18+'% of IDU'!D21</f>
        <v>37519</v>
      </c>
      <c r="E19" s="44">
        <f t="shared" si="0"/>
        <v>0.73142155333749215</v>
      </c>
    </row>
    <row r="20" spans="1:5" x14ac:dyDescent="0.2">
      <c r="A20" s="26">
        <v>2003</v>
      </c>
      <c r="B20" s="16" t="s">
        <v>11</v>
      </c>
      <c r="C20" s="65">
        <f>prevalence!D21</f>
        <v>51908</v>
      </c>
      <c r="D20" s="65">
        <f>D19+'% of IDU'!D22</f>
        <v>37869</v>
      </c>
      <c r="E20" s="44">
        <f t="shared" si="0"/>
        <v>0.72954072589966867</v>
      </c>
    </row>
    <row r="21" spans="1:5" x14ac:dyDescent="0.2">
      <c r="A21" s="26">
        <v>2003</v>
      </c>
      <c r="B21" s="16" t="s">
        <v>12</v>
      </c>
      <c r="C21" s="65">
        <f>prevalence!D22</f>
        <v>52407</v>
      </c>
      <c r="D21" s="65">
        <f>D20+'% of IDU'!D23</f>
        <v>38142</v>
      </c>
      <c r="E21" s="44">
        <f t="shared" si="0"/>
        <v>0.727803537695346</v>
      </c>
    </row>
    <row r="22" spans="1:5" x14ac:dyDescent="0.2">
      <c r="A22" s="26">
        <v>2003</v>
      </c>
      <c r="B22" s="16" t="s">
        <v>13</v>
      </c>
      <c r="C22" s="65">
        <f>prevalence!D23</f>
        <v>52982</v>
      </c>
      <c r="D22" s="65">
        <f>D21+'% of IDU'!D24</f>
        <v>38473</v>
      </c>
      <c r="E22" s="44">
        <f t="shared" si="0"/>
        <v>0.72615227813219585</v>
      </c>
    </row>
    <row r="23" spans="1:5" x14ac:dyDescent="0.2">
      <c r="A23" s="26">
        <v>2003</v>
      </c>
      <c r="B23" s="16" t="s">
        <v>14</v>
      </c>
      <c r="C23" s="65">
        <f>prevalence!D24</f>
        <v>53674</v>
      </c>
      <c r="D23" s="65">
        <f>D22+'% of IDU'!D25</f>
        <v>38869</v>
      </c>
      <c r="E23" s="44">
        <f t="shared" si="0"/>
        <v>0.72416812609457093</v>
      </c>
    </row>
    <row r="24" spans="1:5" x14ac:dyDescent="0.2">
      <c r="A24" s="26">
        <v>2003</v>
      </c>
      <c r="B24" s="16" t="s">
        <v>15</v>
      </c>
      <c r="C24" s="65">
        <f>prevalence!D25</f>
        <v>54463</v>
      </c>
      <c r="D24" s="65">
        <f>D23+'% of IDU'!D26</f>
        <v>39337</v>
      </c>
      <c r="E24" s="44">
        <f t="shared" si="0"/>
        <v>0.72227016506619168</v>
      </c>
    </row>
    <row r="25" spans="1:5" x14ac:dyDescent="0.2">
      <c r="A25" s="26">
        <v>2003</v>
      </c>
      <c r="B25" s="16" t="s">
        <v>16</v>
      </c>
      <c r="C25" s="65">
        <f>prevalence!D26</f>
        <v>55272</v>
      </c>
      <c r="D25" s="65">
        <f>D24+'% of IDU'!D27</f>
        <v>39840</v>
      </c>
      <c r="E25" s="44">
        <f t="shared" si="0"/>
        <v>0.72079895788102477</v>
      </c>
    </row>
    <row r="26" spans="1:5" ht="13.5" thickBot="1" x14ac:dyDescent="0.25">
      <c r="A26" s="27">
        <v>2003</v>
      </c>
      <c r="B26" s="20" t="s">
        <v>5</v>
      </c>
      <c r="C26" s="77">
        <f>prevalence!D27</f>
        <v>56181</v>
      </c>
      <c r="D26" s="77">
        <f>D25+'% of IDU'!D28</f>
        <v>40366</v>
      </c>
      <c r="E26" s="45">
        <f t="shared" si="0"/>
        <v>0.71849913671881949</v>
      </c>
    </row>
    <row r="27" spans="1:5" x14ac:dyDescent="0.2">
      <c r="A27" s="41">
        <v>2004</v>
      </c>
      <c r="B27" s="39" t="s">
        <v>6</v>
      </c>
      <c r="C27" s="76">
        <f>prevalence!D28</f>
        <v>56904</v>
      </c>
      <c r="D27" s="76">
        <f>D26+'% of IDU'!D30</f>
        <v>40809</v>
      </c>
      <c r="E27" s="43">
        <f t="shared" ref="E27:E38" si="1">D27/C27</f>
        <v>0.71715520877266981</v>
      </c>
    </row>
    <row r="28" spans="1:5" x14ac:dyDescent="0.2">
      <c r="A28" s="26">
        <v>2004</v>
      </c>
      <c r="B28" s="16" t="s">
        <v>7</v>
      </c>
      <c r="C28" s="85">
        <f>prevalence!D29</f>
        <v>57901</v>
      </c>
      <c r="D28" s="85">
        <f>D27+'% of IDU'!D31</f>
        <v>41457</v>
      </c>
      <c r="E28" s="81">
        <f t="shared" si="1"/>
        <v>0.71599799658036989</v>
      </c>
    </row>
    <row r="29" spans="1:5" x14ac:dyDescent="0.2">
      <c r="A29" s="26">
        <v>2004</v>
      </c>
      <c r="B29" s="16" t="s">
        <v>8</v>
      </c>
      <c r="C29" s="85">
        <f>prevalence!D30</f>
        <v>58825</v>
      </c>
      <c r="D29" s="85">
        <f>D28+'% of IDU'!D32</f>
        <v>41991</v>
      </c>
      <c r="E29" s="81">
        <f t="shared" si="1"/>
        <v>0.71382915427114324</v>
      </c>
    </row>
    <row r="30" spans="1:5" x14ac:dyDescent="0.2">
      <c r="A30" s="26">
        <v>2004</v>
      </c>
      <c r="B30" s="16" t="s">
        <v>9</v>
      </c>
      <c r="C30" s="65">
        <f>prevalence!D31</f>
        <v>59547</v>
      </c>
      <c r="D30" s="65">
        <f>D29+'% of IDU'!D33</f>
        <v>42377</v>
      </c>
      <c r="E30" s="44">
        <f t="shared" si="1"/>
        <v>0.7116563386904462</v>
      </c>
    </row>
    <row r="31" spans="1:5" x14ac:dyDescent="0.2">
      <c r="A31" s="26">
        <v>2004</v>
      </c>
      <c r="B31" s="16" t="s">
        <v>10</v>
      </c>
      <c r="C31" s="65">
        <f>prevalence!D32</f>
        <v>60110</v>
      </c>
      <c r="D31" s="65">
        <f>D30+'% of IDU'!D34</f>
        <v>42642</v>
      </c>
      <c r="E31" s="44">
        <f t="shared" si="1"/>
        <v>0.70939943437032105</v>
      </c>
    </row>
    <row r="32" spans="1:5" x14ac:dyDescent="0.2">
      <c r="A32" s="26">
        <v>2004</v>
      </c>
      <c r="B32" s="16" t="s">
        <v>11</v>
      </c>
      <c r="C32" s="65">
        <f>prevalence!D33</f>
        <v>60889</v>
      </c>
      <c r="D32" s="65">
        <f>D31+'% of IDU'!D35</f>
        <v>43093</v>
      </c>
      <c r="E32" s="44">
        <f t="shared" si="1"/>
        <v>0.70773046034587528</v>
      </c>
    </row>
    <row r="33" spans="1:5" x14ac:dyDescent="0.2">
      <c r="A33" s="26">
        <v>2004</v>
      </c>
      <c r="B33" s="16" t="s">
        <v>12</v>
      </c>
      <c r="C33" s="65">
        <f>prevalence!D34</f>
        <v>61753</v>
      </c>
      <c r="D33" s="65">
        <f>D32+'% of IDU'!D36</f>
        <v>43575</v>
      </c>
      <c r="E33" s="44">
        <f t="shared" si="1"/>
        <v>0.70563373439347077</v>
      </c>
    </row>
    <row r="34" spans="1:5" x14ac:dyDescent="0.2">
      <c r="A34" s="26">
        <v>2004</v>
      </c>
      <c r="B34" s="16" t="s">
        <v>13</v>
      </c>
      <c r="C34" s="65">
        <f>prevalence!D35</f>
        <v>62628</v>
      </c>
      <c r="D34" s="65">
        <f>D33+'% of IDU'!D37</f>
        <v>44099</v>
      </c>
      <c r="E34" s="44">
        <f t="shared" si="1"/>
        <v>0.70414191735326048</v>
      </c>
    </row>
    <row r="35" spans="1:5" x14ac:dyDescent="0.2">
      <c r="A35" s="26">
        <v>2004</v>
      </c>
      <c r="B35" s="16" t="s">
        <v>14</v>
      </c>
      <c r="C35" s="65">
        <f>prevalence!D36</f>
        <v>63528</v>
      </c>
      <c r="D35" s="65">
        <f>D34+'% of IDU'!D38</f>
        <v>44615</v>
      </c>
      <c r="E35" s="44">
        <f t="shared" si="1"/>
        <v>0.70228875456491624</v>
      </c>
    </row>
    <row r="36" spans="1:5" x14ac:dyDescent="0.2">
      <c r="A36" s="26">
        <v>2004</v>
      </c>
      <c r="B36" s="16" t="s">
        <v>15</v>
      </c>
      <c r="C36" s="65">
        <f>prevalence!D37</f>
        <v>64367</v>
      </c>
      <c r="D36" s="65">
        <f>D35+'% of IDU'!D39</f>
        <v>45068</v>
      </c>
      <c r="E36" s="44">
        <f t="shared" si="1"/>
        <v>0.70017244861497352</v>
      </c>
    </row>
    <row r="37" spans="1:5" x14ac:dyDescent="0.2">
      <c r="A37" s="26">
        <v>2004</v>
      </c>
      <c r="B37" s="16" t="s">
        <v>16</v>
      </c>
      <c r="C37" s="65">
        <f>prevalence!D38</f>
        <v>65294</v>
      </c>
      <c r="D37" s="65">
        <f>D36+'% of IDU'!D40</f>
        <v>45583</v>
      </c>
      <c r="E37" s="44">
        <f t="shared" si="1"/>
        <v>0.6981192758905872</v>
      </c>
    </row>
    <row r="38" spans="1:5" ht="13.5" thickBot="1" x14ac:dyDescent="0.25">
      <c r="A38" s="114">
        <v>2004</v>
      </c>
      <c r="B38" s="46" t="s">
        <v>5</v>
      </c>
      <c r="C38" s="75">
        <f>prevalence!D39</f>
        <v>66379</v>
      </c>
      <c r="D38" s="75">
        <f>D37+'% of IDU'!D41</f>
        <v>46144</v>
      </c>
      <c r="E38" s="93">
        <f t="shared" si="1"/>
        <v>0.69515961373325896</v>
      </c>
    </row>
    <row r="39" spans="1:5" x14ac:dyDescent="0.2">
      <c r="A39" s="58">
        <v>2005</v>
      </c>
      <c r="B39" s="41" t="s">
        <v>6</v>
      </c>
      <c r="C39" s="76">
        <f>prevalence!D40</f>
        <v>67108</v>
      </c>
      <c r="D39" s="76">
        <f>D38+'% of IDU'!D43</f>
        <v>46545</v>
      </c>
      <c r="E39" s="43">
        <f t="shared" ref="E39:E50" si="2">D39/C39</f>
        <v>0.69358347737974613</v>
      </c>
    </row>
    <row r="40" spans="1:5" x14ac:dyDescent="0.2">
      <c r="A40" s="56">
        <v>2005</v>
      </c>
      <c r="B40" s="26" t="s">
        <v>7</v>
      </c>
      <c r="C40" s="65">
        <f>prevalence!D41</f>
        <v>67982</v>
      </c>
      <c r="D40" s="65">
        <f>D39+'% of IDU'!D44</f>
        <v>47036</v>
      </c>
      <c r="E40" s="44">
        <f t="shared" si="2"/>
        <v>0.69188902944897179</v>
      </c>
    </row>
    <row r="41" spans="1:5" x14ac:dyDescent="0.2">
      <c r="A41" s="56">
        <v>2005</v>
      </c>
      <c r="B41" s="26" t="s">
        <v>8</v>
      </c>
      <c r="C41" s="65">
        <f>prevalence!D42</f>
        <v>68895</v>
      </c>
      <c r="D41" s="65">
        <f>D40+'% of IDU'!D45</f>
        <v>47517</v>
      </c>
      <c r="E41" s="44">
        <f t="shared" si="2"/>
        <v>0.68970172000870889</v>
      </c>
    </row>
    <row r="42" spans="1:5" x14ac:dyDescent="0.2">
      <c r="A42" s="56">
        <v>2005</v>
      </c>
      <c r="B42" s="26" t="s">
        <v>9</v>
      </c>
      <c r="C42" s="65">
        <f>prevalence!D43</f>
        <v>69827</v>
      </c>
      <c r="D42" s="65">
        <f>D41+'% of IDU'!D46</f>
        <v>48029</v>
      </c>
      <c r="E42" s="44">
        <f t="shared" si="2"/>
        <v>0.68782849041201832</v>
      </c>
    </row>
    <row r="43" spans="1:5" x14ac:dyDescent="0.2">
      <c r="A43" s="56">
        <v>2005</v>
      </c>
      <c r="B43" s="26" t="s">
        <v>10</v>
      </c>
      <c r="C43" s="65">
        <f>prevalence!D44</f>
        <v>70668</v>
      </c>
      <c r="D43" s="65">
        <f>D42+'% of IDU'!D47</f>
        <v>48475</v>
      </c>
      <c r="E43" s="44">
        <f t="shared" si="2"/>
        <v>0.68595403860304527</v>
      </c>
    </row>
    <row r="44" spans="1:5" x14ac:dyDescent="0.2">
      <c r="A44" s="56">
        <v>2005</v>
      </c>
      <c r="B44" s="26" t="s">
        <v>11</v>
      </c>
      <c r="C44" s="65">
        <f>prevalence!D45</f>
        <v>71575</v>
      </c>
      <c r="D44" s="65">
        <f>D43+'% of IDU'!D48</f>
        <v>48962</v>
      </c>
      <c r="E44" s="44">
        <f t="shared" si="2"/>
        <v>0.68406566538595881</v>
      </c>
    </row>
    <row r="45" spans="1:5" x14ac:dyDescent="0.2">
      <c r="A45" s="56">
        <v>2005</v>
      </c>
      <c r="B45" s="26" t="s">
        <v>12</v>
      </c>
      <c r="C45" s="65">
        <f>prevalence!D46</f>
        <v>72383</v>
      </c>
      <c r="D45" s="65">
        <f>D44+'% of IDU'!D49</f>
        <v>49398</v>
      </c>
      <c r="E45" s="44">
        <f t="shared" si="2"/>
        <v>0.6824530621831093</v>
      </c>
    </row>
    <row r="46" spans="1:5" x14ac:dyDescent="0.2">
      <c r="A46" s="56">
        <v>2005</v>
      </c>
      <c r="B46" s="26" t="s">
        <v>13</v>
      </c>
      <c r="C46" s="65">
        <f>prevalence!D47</f>
        <v>73265</v>
      </c>
      <c r="D46" s="65">
        <f>D45+'% of IDU'!D50</f>
        <v>49876</v>
      </c>
      <c r="E46" s="44">
        <f t="shared" si="2"/>
        <v>0.68076161878113695</v>
      </c>
    </row>
    <row r="47" spans="1:5" x14ac:dyDescent="0.2">
      <c r="A47" s="56">
        <v>2005</v>
      </c>
      <c r="B47" s="26" t="s">
        <v>14</v>
      </c>
      <c r="C47" s="65">
        <f>prevalence!D48</f>
        <v>74178</v>
      </c>
      <c r="D47" s="65">
        <f>D46+'% of IDU'!D51</f>
        <v>50367</v>
      </c>
      <c r="E47" s="44">
        <f t="shared" si="2"/>
        <v>0.67900186038987298</v>
      </c>
    </row>
    <row r="48" spans="1:5" x14ac:dyDescent="0.2">
      <c r="A48" s="56">
        <v>2005</v>
      </c>
      <c r="B48" s="26" t="s">
        <v>15</v>
      </c>
      <c r="C48" s="65">
        <f>prevalence!D49</f>
        <v>75126</v>
      </c>
      <c r="D48" s="65">
        <f>D47+'% of IDU'!D52</f>
        <v>50934</v>
      </c>
      <c r="E48" s="44">
        <f t="shared" si="2"/>
        <v>0.67798099193355166</v>
      </c>
    </row>
    <row r="49" spans="1:5" x14ac:dyDescent="0.2">
      <c r="A49" s="56">
        <v>2005</v>
      </c>
      <c r="B49" s="26" t="s">
        <v>16</v>
      </c>
      <c r="C49" s="65">
        <f>prevalence!D50</f>
        <v>76172</v>
      </c>
      <c r="D49" s="65">
        <f>D48+'% of IDU'!D53</f>
        <v>51502</v>
      </c>
      <c r="E49" s="44">
        <f t="shared" si="2"/>
        <v>0.6761277109699102</v>
      </c>
    </row>
    <row r="50" spans="1:5" ht="13.5" thickBot="1" x14ac:dyDescent="0.25">
      <c r="A50" s="130">
        <v>2005</v>
      </c>
      <c r="B50" s="27" t="s">
        <v>5</v>
      </c>
      <c r="C50" s="77">
        <f>prevalence!D51</f>
        <v>77632</v>
      </c>
      <c r="D50" s="77">
        <f>D49+'% of IDU'!D54</f>
        <v>52394</v>
      </c>
      <c r="E50" s="45">
        <f t="shared" si="2"/>
        <v>0.6749021022258862</v>
      </c>
    </row>
    <row r="51" spans="1:5" x14ac:dyDescent="0.2">
      <c r="A51" s="58">
        <v>2006</v>
      </c>
      <c r="B51" s="41" t="s">
        <v>6</v>
      </c>
      <c r="C51" s="76">
        <f>prevalence!D52</f>
        <v>78565</v>
      </c>
      <c r="D51" s="76">
        <f>D50+'% of IDU'!D55</f>
        <v>58644</v>
      </c>
      <c r="E51" s="43">
        <f t="shared" ref="E51:E62" si="3">D51/C51</f>
        <v>0.74643925412079171</v>
      </c>
    </row>
    <row r="52" spans="1:5" x14ac:dyDescent="0.2">
      <c r="A52" s="56">
        <v>2006</v>
      </c>
      <c r="B52" s="26" t="s">
        <v>7</v>
      </c>
      <c r="C52" s="65">
        <f>prevalence!D53</f>
        <v>79725</v>
      </c>
      <c r="D52" s="65">
        <f>D51+'% of IDU'!D56</f>
        <v>59163</v>
      </c>
      <c r="E52" s="44">
        <f t="shared" si="3"/>
        <v>0.74208842897460014</v>
      </c>
    </row>
    <row r="53" spans="1:5" x14ac:dyDescent="0.2">
      <c r="A53" s="56">
        <v>2006</v>
      </c>
      <c r="B53" s="26" t="s">
        <v>8</v>
      </c>
      <c r="C53" s="65">
        <f>prevalence!D54</f>
        <v>81123</v>
      </c>
      <c r="D53" s="65">
        <f>D52+'% of IDU'!D57</f>
        <v>59812</v>
      </c>
      <c r="E53" s="44">
        <f t="shared" si="3"/>
        <v>0.73730014915621955</v>
      </c>
    </row>
    <row r="54" spans="1:5" x14ac:dyDescent="0.2">
      <c r="A54" s="56">
        <v>2006</v>
      </c>
      <c r="B54" s="26" t="s">
        <v>9</v>
      </c>
      <c r="C54" s="65">
        <f>prevalence!D55</f>
        <v>82207</v>
      </c>
      <c r="D54" s="65">
        <f>D53+'% of IDU'!D58</f>
        <v>60584</v>
      </c>
      <c r="E54" s="44">
        <f t="shared" si="3"/>
        <v>0.73696887126400423</v>
      </c>
    </row>
    <row r="55" spans="1:5" x14ac:dyDescent="0.2">
      <c r="A55" s="56">
        <v>2006</v>
      </c>
      <c r="B55" s="26" t="s">
        <v>10</v>
      </c>
      <c r="C55" s="65">
        <f>prevalence!D56</f>
        <v>83274</v>
      </c>
      <c r="D55" s="65">
        <f>D54+'% of IDU'!D59</f>
        <v>61161</v>
      </c>
      <c r="E55" s="44">
        <f t="shared" si="3"/>
        <v>0.734454931911521</v>
      </c>
    </row>
    <row r="56" spans="1:5" x14ac:dyDescent="0.2">
      <c r="A56" s="56">
        <v>2006</v>
      </c>
      <c r="B56" s="26" t="s">
        <v>11</v>
      </c>
      <c r="C56" s="65">
        <f>prevalence!D57</f>
        <v>84365</v>
      </c>
      <c r="D56" s="65">
        <f>D55+'% of IDU'!D60</f>
        <v>61721</v>
      </c>
      <c r="E56" s="44">
        <f t="shared" si="3"/>
        <v>0.73159485568659988</v>
      </c>
    </row>
    <row r="57" spans="1:5" x14ac:dyDescent="0.2">
      <c r="A57" s="56">
        <v>2006</v>
      </c>
      <c r="B57" s="26" t="s">
        <v>12</v>
      </c>
      <c r="C57" s="65">
        <f>prevalence!D58</f>
        <v>85443</v>
      </c>
      <c r="D57" s="65">
        <f>D56+'% of IDU'!D61</f>
        <v>62293</v>
      </c>
      <c r="E57" s="44">
        <f t="shared" si="3"/>
        <v>0.72905913884109874</v>
      </c>
    </row>
    <row r="58" spans="1:5" x14ac:dyDescent="0.2">
      <c r="A58" s="56">
        <v>2006</v>
      </c>
      <c r="B58" s="26" t="s">
        <v>13</v>
      </c>
      <c r="C58" s="65">
        <f>prevalence!D59</f>
        <v>86348</v>
      </c>
      <c r="D58" s="65">
        <f>D57+'% of IDU'!D62</f>
        <v>62931</v>
      </c>
      <c r="E58" s="44">
        <f t="shared" si="3"/>
        <v>0.72880668921109926</v>
      </c>
    </row>
    <row r="59" spans="1:5" x14ac:dyDescent="0.2">
      <c r="A59" s="56">
        <v>2006</v>
      </c>
      <c r="B59" s="26" t="s">
        <v>14</v>
      </c>
      <c r="C59" s="65">
        <f>prevalence!D60</f>
        <v>87420</v>
      </c>
      <c r="D59" s="65">
        <f>D58+'% of IDU'!D63</f>
        <v>63395</v>
      </c>
      <c r="E59" s="44">
        <f t="shared" si="3"/>
        <v>0.72517730496453903</v>
      </c>
    </row>
    <row r="60" spans="1:5" x14ac:dyDescent="0.2">
      <c r="A60" s="56">
        <v>2006</v>
      </c>
      <c r="B60" s="26" t="s">
        <v>15</v>
      </c>
      <c r="C60" s="65">
        <f>prevalence!D61</f>
        <v>88559</v>
      </c>
      <c r="D60" s="65">
        <f>D59+'% of IDU'!D64</f>
        <v>63983</v>
      </c>
      <c r="E60" s="44">
        <f t="shared" si="3"/>
        <v>0.72249009135152831</v>
      </c>
    </row>
    <row r="61" spans="1:5" x14ac:dyDescent="0.2">
      <c r="A61" s="56">
        <v>2006</v>
      </c>
      <c r="B61" s="26" t="s">
        <v>16</v>
      </c>
      <c r="C61" s="65">
        <f>prevalence!D62</f>
        <v>89615</v>
      </c>
      <c r="D61" s="65">
        <f>D60+'% of IDU'!D65</f>
        <v>64546</v>
      </c>
      <c r="E61" s="44">
        <f t="shared" si="3"/>
        <v>0.72025888523126713</v>
      </c>
    </row>
    <row r="62" spans="1:5" ht="13.5" thickBot="1" x14ac:dyDescent="0.25">
      <c r="A62" s="131">
        <v>2006</v>
      </c>
      <c r="B62" s="143" t="s">
        <v>5</v>
      </c>
      <c r="C62" s="144">
        <f>prevalence!D63</f>
        <v>90913</v>
      </c>
      <c r="D62" s="144">
        <f>D61+'% of IDU'!D66</f>
        <v>65077</v>
      </c>
      <c r="E62" s="145">
        <f t="shared" si="3"/>
        <v>0.71581621990254418</v>
      </c>
    </row>
    <row r="63" spans="1:5" x14ac:dyDescent="0.2">
      <c r="A63" s="58">
        <v>2006</v>
      </c>
      <c r="B63" s="41" t="s">
        <v>6</v>
      </c>
      <c r="C63" s="76">
        <f>prevalence!D64</f>
        <v>92018</v>
      </c>
      <c r="D63" s="76">
        <f>D62+'% of IDU'!D69</f>
        <v>65632</v>
      </c>
      <c r="E63" s="43">
        <f t="shared" ref="E63:E74" si="4">D63/C63</f>
        <v>0.71325175509139516</v>
      </c>
    </row>
    <row r="64" spans="1:5" x14ac:dyDescent="0.2">
      <c r="A64" s="56">
        <v>2007</v>
      </c>
      <c r="B64" s="26" t="s">
        <v>7</v>
      </c>
      <c r="C64" s="65">
        <f>prevalence!D65</f>
        <v>93303</v>
      </c>
      <c r="D64" s="65">
        <f>D63+'% of IDU'!D70</f>
        <v>66280</v>
      </c>
      <c r="E64" s="44">
        <f>D64/C64</f>
        <v>0.71037372860465364</v>
      </c>
    </row>
    <row r="65" spans="1:5" x14ac:dyDescent="0.2">
      <c r="A65" s="56">
        <v>2007</v>
      </c>
      <c r="B65" s="26" t="s">
        <v>8</v>
      </c>
      <c r="C65" s="65">
        <f>prevalence!D66</f>
        <v>94632</v>
      </c>
      <c r="D65" s="65">
        <f>D64+'% of IDU'!D71</f>
        <v>66957</v>
      </c>
      <c r="E65" s="44">
        <f t="shared" si="4"/>
        <v>0.70755135683489734</v>
      </c>
    </row>
    <row r="66" spans="1:5" x14ac:dyDescent="0.2">
      <c r="A66" s="56">
        <v>2007</v>
      </c>
      <c r="B66" s="26" t="s">
        <v>9</v>
      </c>
      <c r="C66" s="65">
        <f>prevalence!D67</f>
        <v>95773</v>
      </c>
      <c r="D66" s="65">
        <f>D65+'% of IDU'!D72</f>
        <v>67545</v>
      </c>
      <c r="E66" s="44">
        <f t="shared" si="4"/>
        <v>0.70526139935054766</v>
      </c>
    </row>
    <row r="67" spans="1:5" x14ac:dyDescent="0.2">
      <c r="A67" s="56">
        <v>2007</v>
      </c>
      <c r="B67" s="26" t="s">
        <v>10</v>
      </c>
      <c r="C67" s="65">
        <f>prevalence!D68</f>
        <v>96846</v>
      </c>
      <c r="D67" s="65">
        <f>D66+'% of IDU'!D73</f>
        <v>68090</v>
      </c>
      <c r="E67" s="44">
        <f t="shared" si="4"/>
        <v>0.7030749850277761</v>
      </c>
    </row>
    <row r="68" spans="1:5" x14ac:dyDescent="0.2">
      <c r="A68" s="56">
        <v>2007</v>
      </c>
      <c r="B68" s="26" t="s">
        <v>11</v>
      </c>
      <c r="C68" s="65">
        <f>prevalence!D69</f>
        <v>98020</v>
      </c>
      <c r="D68" s="65">
        <f>D67+'% of IDU'!D74</f>
        <v>68716</v>
      </c>
      <c r="E68" s="44">
        <f t="shared" si="4"/>
        <v>0.70104060395837586</v>
      </c>
    </row>
    <row r="69" spans="1:5" x14ac:dyDescent="0.2">
      <c r="A69" s="56">
        <v>2007</v>
      </c>
      <c r="B69" s="26" t="s">
        <v>12</v>
      </c>
      <c r="C69" s="65">
        <f>prevalence!D70</f>
        <v>99113</v>
      </c>
      <c r="D69" s="65">
        <f>D68+'% of IDU'!D75</f>
        <v>69250</v>
      </c>
      <c r="E69" s="44">
        <f t="shared" si="4"/>
        <v>0.69869744634911668</v>
      </c>
    </row>
    <row r="70" spans="1:5" x14ac:dyDescent="0.2">
      <c r="A70" s="56">
        <v>2007</v>
      </c>
      <c r="B70" s="26" t="s">
        <v>13</v>
      </c>
      <c r="C70" s="65">
        <f>prevalence!D71</f>
        <v>100123</v>
      </c>
      <c r="D70" s="65">
        <f>D69+'% of IDU'!D76</f>
        <v>69727</v>
      </c>
      <c r="E70" s="44">
        <f t="shared" si="4"/>
        <v>0.69641341150385028</v>
      </c>
    </row>
    <row r="71" spans="1:5" x14ac:dyDescent="0.2">
      <c r="A71" s="56">
        <v>2007</v>
      </c>
      <c r="B71" s="26" t="s">
        <v>14</v>
      </c>
      <c r="C71" s="65">
        <f>prevalence!D72</f>
        <v>101285</v>
      </c>
      <c r="D71" s="65">
        <f>D70+'% of IDU'!D77</f>
        <v>70288</v>
      </c>
      <c r="E71" s="44">
        <f t="shared" si="4"/>
        <v>0.69396258083625417</v>
      </c>
    </row>
    <row r="72" spans="1:5" x14ac:dyDescent="0.2">
      <c r="A72" s="56">
        <v>2007</v>
      </c>
      <c r="B72" s="26" t="s">
        <v>15</v>
      </c>
      <c r="C72" s="65">
        <f>prevalence!D73</f>
        <v>102523</v>
      </c>
      <c r="D72" s="65">
        <f>D71+'% of IDU'!D78</f>
        <v>70875</v>
      </c>
      <c r="E72" s="44">
        <f t="shared" si="4"/>
        <v>0.69130829179793807</v>
      </c>
    </row>
    <row r="73" spans="1:5" x14ac:dyDescent="0.2">
      <c r="A73" s="56">
        <v>2007</v>
      </c>
      <c r="B73" s="26" t="s">
        <v>16</v>
      </c>
      <c r="C73" s="65">
        <f>prevalence!D74</f>
        <v>103863</v>
      </c>
      <c r="D73" s="65">
        <f>D72+'% of IDU'!D79</f>
        <v>71549</v>
      </c>
      <c r="E73" s="44">
        <f t="shared" si="4"/>
        <v>0.68887861894996294</v>
      </c>
    </row>
    <row r="74" spans="1:5" ht="13.5" thickBot="1" x14ac:dyDescent="0.25">
      <c r="A74" s="131">
        <v>2007</v>
      </c>
      <c r="B74" s="143" t="s">
        <v>5</v>
      </c>
      <c r="C74" s="144">
        <f>prevalence!D75</f>
        <v>105134</v>
      </c>
      <c r="D74" s="144">
        <f>D73+'% of IDU'!D80</f>
        <v>72161</v>
      </c>
      <c r="E74" s="145">
        <f t="shared" si="4"/>
        <v>0.68637167804896604</v>
      </c>
    </row>
    <row r="75" spans="1:5" x14ac:dyDescent="0.2">
      <c r="A75" s="58">
        <v>2008</v>
      </c>
      <c r="B75" s="41" t="s">
        <v>6</v>
      </c>
      <c r="C75" s="76">
        <f>prevalence!D76</f>
        <v>106276</v>
      </c>
      <c r="D75" s="76">
        <f>D74+'% of IDU'!D82</f>
        <v>72669</v>
      </c>
      <c r="E75" s="43">
        <f t="shared" ref="E75:E80" si="5">D75/C75</f>
        <v>0.68377620535210204</v>
      </c>
    </row>
    <row r="76" spans="1:5" x14ac:dyDescent="0.2">
      <c r="A76" s="56">
        <v>2008</v>
      </c>
      <c r="B76" s="26" t="s">
        <v>7</v>
      </c>
      <c r="C76" s="65">
        <f>prevalence!D77</f>
        <v>107639</v>
      </c>
      <c r="D76" s="65">
        <f>D75+'% of IDU'!D83</f>
        <v>73351</v>
      </c>
      <c r="E76" s="44">
        <f t="shared" si="5"/>
        <v>0.68145374817677606</v>
      </c>
    </row>
    <row r="77" spans="1:5" x14ac:dyDescent="0.2">
      <c r="A77" s="56">
        <v>2008</v>
      </c>
      <c r="B77" s="26" t="s">
        <v>8</v>
      </c>
      <c r="C77" s="65">
        <f>prevalence!D78</f>
        <v>109011</v>
      </c>
      <c r="D77" s="65">
        <f>D76+'% of IDU'!D84</f>
        <v>74023</v>
      </c>
      <c r="E77" s="44">
        <f t="shared" si="5"/>
        <v>0.67904156461274545</v>
      </c>
    </row>
    <row r="78" spans="1:5" x14ac:dyDescent="0.2">
      <c r="A78" s="56">
        <v>2008</v>
      </c>
      <c r="B78" s="26" t="s">
        <v>9</v>
      </c>
      <c r="C78" s="65">
        <f>prevalence!D79</f>
        <v>110393</v>
      </c>
      <c r="D78" s="65">
        <f>D77+'% of IDU'!D85</f>
        <v>74689</v>
      </c>
      <c r="E78" s="44">
        <f t="shared" si="5"/>
        <v>0.67657369579592908</v>
      </c>
    </row>
    <row r="79" spans="1:5" x14ac:dyDescent="0.2">
      <c r="A79" s="56">
        <v>2008</v>
      </c>
      <c r="B79" s="26" t="s">
        <v>10</v>
      </c>
      <c r="C79" s="65">
        <f>prevalence!D80</f>
        <v>111628</v>
      </c>
      <c r="D79" s="65">
        <f>D78+'% of IDU'!D86</f>
        <v>75281</v>
      </c>
      <c r="E79" s="44">
        <f t="shared" si="5"/>
        <v>0.67439172967355865</v>
      </c>
    </row>
    <row r="80" spans="1:5" x14ac:dyDescent="0.2">
      <c r="A80" s="56">
        <v>2008</v>
      </c>
      <c r="B80" s="26" t="s">
        <v>11</v>
      </c>
      <c r="C80" s="65">
        <f>prevalence!D81</f>
        <v>112855</v>
      </c>
      <c r="D80" s="65">
        <f>D79+'% of IDU'!D87</f>
        <v>75841</v>
      </c>
      <c r="E80" s="44">
        <f t="shared" si="5"/>
        <v>0.67202162066368354</v>
      </c>
    </row>
    <row r="81" spans="1:5" x14ac:dyDescent="0.2">
      <c r="A81" s="56">
        <v>2008</v>
      </c>
      <c r="B81" s="26" t="s">
        <v>12</v>
      </c>
      <c r="C81" s="65">
        <f>prevalence!D82</f>
        <v>114079</v>
      </c>
      <c r="D81" s="65">
        <f>D80+'% of IDU'!D88</f>
        <v>76377</v>
      </c>
      <c r="E81" s="44">
        <f>D81/C81</f>
        <v>0.66950972571638956</v>
      </c>
    </row>
    <row r="82" spans="1:5" x14ac:dyDescent="0.2">
      <c r="A82" s="56">
        <v>2008</v>
      </c>
      <c r="B82" s="26" t="s">
        <v>13</v>
      </c>
      <c r="C82" s="65">
        <f>prevalence!D83</f>
        <v>115148</v>
      </c>
      <c r="D82" s="65">
        <v>71305</v>
      </c>
      <c r="E82" s="44">
        <f>D82/C82</f>
        <v>0.6192465348942231</v>
      </c>
    </row>
    <row r="83" spans="1:5" x14ac:dyDescent="0.2">
      <c r="A83" s="56">
        <v>2008</v>
      </c>
      <c r="B83" s="26" t="s">
        <v>14</v>
      </c>
      <c r="C83" s="65">
        <f>prevalence!D84</f>
        <v>116375</v>
      </c>
      <c r="D83" s="65">
        <v>71838</v>
      </c>
      <c r="E83" s="44">
        <f>D83/C83</f>
        <v>0.617297529538131</v>
      </c>
    </row>
    <row r="84" spans="1:5" x14ac:dyDescent="0.2">
      <c r="A84" s="56">
        <v>2008</v>
      </c>
      <c r="B84" s="26" t="s">
        <v>15</v>
      </c>
      <c r="C84" s="65">
        <f>prevalence!D85</f>
        <v>117736</v>
      </c>
      <c r="D84" s="65">
        <v>72432</v>
      </c>
      <c r="E84" s="44">
        <f>D84/C84</f>
        <v>0.61520690358089281</v>
      </c>
    </row>
    <row r="85" spans="1:5" x14ac:dyDescent="0.2">
      <c r="A85" s="56">
        <v>2008</v>
      </c>
      <c r="B85" s="26" t="s">
        <v>16</v>
      </c>
      <c r="C85" s="65">
        <f>prevalence!D86</f>
        <v>119075</v>
      </c>
      <c r="D85" s="65">
        <v>73028</v>
      </c>
      <c r="E85" s="44">
        <f>D86/C86</f>
        <v>0.61139500294970539</v>
      </c>
    </row>
    <row r="86" spans="1:5" ht="13.5" thickBot="1" x14ac:dyDescent="0.25">
      <c r="A86" s="131">
        <v>2008</v>
      </c>
      <c r="B86" s="143" t="s">
        <v>5</v>
      </c>
      <c r="C86" s="144">
        <f>prevalence!D87</f>
        <v>120351</v>
      </c>
      <c r="D86" s="144">
        <v>73582</v>
      </c>
      <c r="E86" s="145">
        <f>D86/C86</f>
        <v>0.61139500294970539</v>
      </c>
    </row>
    <row r="87" spans="1:5" ht="13.5" thickBot="1" x14ac:dyDescent="0.25">
      <c r="A87" s="58">
        <v>2009</v>
      </c>
      <c r="B87" s="41" t="s">
        <v>6</v>
      </c>
      <c r="C87" s="76">
        <f>prevalence!D88</f>
        <v>121604</v>
      </c>
      <c r="D87" s="76">
        <v>74144</v>
      </c>
      <c r="E87" s="43">
        <f>D87/C87</f>
        <v>0.60971678563205156</v>
      </c>
    </row>
    <row r="88" spans="1:5" ht="13.5" thickBot="1" x14ac:dyDescent="0.25">
      <c r="A88" s="58">
        <v>2009</v>
      </c>
      <c r="B88" s="26" t="s">
        <v>7</v>
      </c>
      <c r="C88" s="76">
        <f>prevalence!D89</f>
        <v>123134</v>
      </c>
      <c r="D88" s="65">
        <v>74798</v>
      </c>
      <c r="E88" s="43">
        <f t="shared" ref="E88:E98" si="6">D88/C88</f>
        <v>0.6074520441145419</v>
      </c>
    </row>
    <row r="89" spans="1:5" ht="13.5" thickBot="1" x14ac:dyDescent="0.25">
      <c r="A89" s="58">
        <v>2009</v>
      </c>
      <c r="B89" s="26" t="s">
        <v>8</v>
      </c>
      <c r="C89" s="76">
        <f>prevalence!D90</f>
        <v>124611</v>
      </c>
      <c r="D89" s="65">
        <v>75488</v>
      </c>
      <c r="E89" s="43">
        <f t="shared" si="6"/>
        <v>0.60578921604031744</v>
      </c>
    </row>
    <row r="90" spans="1:5" ht="13.5" thickBot="1" x14ac:dyDescent="0.25">
      <c r="A90" s="58">
        <v>2009</v>
      </c>
      <c r="B90" s="26" t="s">
        <v>9</v>
      </c>
      <c r="C90" s="76">
        <f>prevalence!D91</f>
        <v>125840</v>
      </c>
      <c r="D90" s="65">
        <v>76008</v>
      </c>
      <c r="E90" s="43">
        <f t="shared" si="6"/>
        <v>0.60400508582326762</v>
      </c>
    </row>
    <row r="91" spans="1:5" ht="13.5" thickBot="1" x14ac:dyDescent="0.25">
      <c r="A91" s="58">
        <v>2009</v>
      </c>
      <c r="B91" s="26" t="s">
        <v>10</v>
      </c>
      <c r="C91" s="76">
        <f>prevalence!D92</f>
        <v>127111</v>
      </c>
      <c r="D91" s="65">
        <v>76598</v>
      </c>
      <c r="E91" s="43">
        <f t="shared" si="6"/>
        <v>0.60260717011116272</v>
      </c>
    </row>
    <row r="92" spans="1:5" ht="13.5" thickBot="1" x14ac:dyDescent="0.25">
      <c r="A92" s="58">
        <v>2009</v>
      </c>
      <c r="B92" s="26" t="s">
        <v>11</v>
      </c>
      <c r="C92" s="76">
        <f>prevalence!D93</f>
        <v>128564</v>
      </c>
      <c r="D92" s="65">
        <v>77244</v>
      </c>
      <c r="E92" s="43">
        <f t="shared" si="6"/>
        <v>0.60082138079089009</v>
      </c>
    </row>
    <row r="93" spans="1:5" ht="13.5" thickBot="1" x14ac:dyDescent="0.25">
      <c r="A93" s="58">
        <v>2009</v>
      </c>
      <c r="B93" s="26" t="s">
        <v>12</v>
      </c>
      <c r="C93" s="76">
        <f>prevalence!D94</f>
        <v>129898</v>
      </c>
      <c r="D93" s="65">
        <v>77831</v>
      </c>
      <c r="E93" s="43">
        <f t="shared" si="6"/>
        <v>0.5991701180926573</v>
      </c>
    </row>
    <row r="94" spans="1:5" ht="13.5" thickBot="1" x14ac:dyDescent="0.25">
      <c r="A94" s="58">
        <v>2009</v>
      </c>
      <c r="B94" s="26" t="s">
        <v>13</v>
      </c>
      <c r="C94" s="76">
        <f>prevalence!D95</f>
        <v>131054</v>
      </c>
      <c r="D94" s="65">
        <v>78352</v>
      </c>
      <c r="E94" s="43">
        <f t="shared" si="6"/>
        <v>0.59786042394738048</v>
      </c>
    </row>
    <row r="95" spans="1:5" ht="13.5" thickBot="1" x14ac:dyDescent="0.25">
      <c r="A95" s="58">
        <v>2009</v>
      </c>
      <c r="B95" s="26" t="s">
        <v>14</v>
      </c>
      <c r="C95" s="76">
        <f>prevalence!D96</f>
        <v>132331</v>
      </c>
      <c r="D95" s="65">
        <v>78911</v>
      </c>
      <c r="E95" s="43">
        <f t="shared" si="6"/>
        <v>0.59631530026977808</v>
      </c>
    </row>
    <row r="96" spans="1:5" ht="13.5" thickBot="1" x14ac:dyDescent="0.25">
      <c r="A96" s="58">
        <v>2009</v>
      </c>
      <c r="B96" s="26" t="s">
        <v>15</v>
      </c>
      <c r="C96" s="76">
        <f>prevalence!D97</f>
        <v>133637</v>
      </c>
      <c r="D96" s="65">
        <v>79490</v>
      </c>
      <c r="E96" s="43">
        <f t="shared" si="6"/>
        <v>0.59482029677409698</v>
      </c>
    </row>
    <row r="97" spans="1:5" x14ac:dyDescent="0.2">
      <c r="A97" s="58">
        <v>2009</v>
      </c>
      <c r="B97" s="26" t="s">
        <v>16</v>
      </c>
      <c r="C97" s="76">
        <f>prevalence!D98</f>
        <v>135050</v>
      </c>
      <c r="D97" s="65">
        <v>80089</v>
      </c>
      <c r="E97" s="43">
        <f t="shared" si="6"/>
        <v>0.59303221029248432</v>
      </c>
    </row>
    <row r="98" spans="1:5" ht="13.5" thickBot="1" x14ac:dyDescent="0.25">
      <c r="A98" s="131">
        <v>2009</v>
      </c>
      <c r="B98" s="143" t="s">
        <v>5</v>
      </c>
      <c r="C98" s="144">
        <f>prevalence!D99</f>
        <v>136432</v>
      </c>
      <c r="D98" s="144">
        <v>80685</v>
      </c>
      <c r="E98" s="145">
        <f t="shared" si="6"/>
        <v>0.59139351471795476</v>
      </c>
    </row>
    <row r="99" spans="1:5" ht="13.5" thickBot="1" x14ac:dyDescent="0.25">
      <c r="A99" s="58">
        <v>2010</v>
      </c>
      <c r="B99" s="41" t="s">
        <v>6</v>
      </c>
      <c r="C99" s="76">
        <f>prevalence!D100</f>
        <v>137609</v>
      </c>
      <c r="D99" s="76">
        <v>81253</v>
      </c>
      <c r="E99" s="43">
        <f t="shared" ref="E99:E134" si="7">D99/C99</f>
        <v>0.59046283309957925</v>
      </c>
    </row>
    <row r="100" spans="1:5" ht="13.5" thickBot="1" x14ac:dyDescent="0.25">
      <c r="A100" s="58">
        <v>2010</v>
      </c>
      <c r="B100" s="26" t="s">
        <v>7</v>
      </c>
      <c r="C100" s="76">
        <f>prevalence!D101</f>
        <v>138953</v>
      </c>
      <c r="D100" s="65">
        <v>81816</v>
      </c>
      <c r="E100" s="43">
        <f t="shared" si="7"/>
        <v>0.58880340834670719</v>
      </c>
    </row>
    <row r="101" spans="1:5" ht="13.5" thickBot="1" x14ac:dyDescent="0.25">
      <c r="A101" s="58">
        <v>2010</v>
      </c>
      <c r="B101" s="26" t="s">
        <v>8</v>
      </c>
      <c r="C101" s="76">
        <f>prevalence!D102</f>
        <v>140515</v>
      </c>
      <c r="D101" s="65">
        <v>82475</v>
      </c>
      <c r="E101" s="43">
        <f t="shared" si="7"/>
        <v>0.5869480126676867</v>
      </c>
    </row>
    <row r="102" spans="1:5" ht="13.5" thickBot="1" x14ac:dyDescent="0.25">
      <c r="A102" s="58">
        <v>2010</v>
      </c>
      <c r="B102" s="26" t="s">
        <v>9</v>
      </c>
      <c r="C102" s="76">
        <f>prevalence!D103</f>
        <v>141901</v>
      </c>
      <c r="D102" s="65">
        <v>83045</v>
      </c>
      <c r="E102" s="43">
        <f t="shared" si="7"/>
        <v>0.5852319574914906</v>
      </c>
    </row>
    <row r="103" spans="1:5" ht="13.5" thickBot="1" x14ac:dyDescent="0.25">
      <c r="A103" s="58">
        <v>2010</v>
      </c>
      <c r="B103" s="26" t="s">
        <v>10</v>
      </c>
      <c r="C103" s="76">
        <f>prevalence!D104</f>
        <v>143284</v>
      </c>
      <c r="D103" s="65">
        <v>83625</v>
      </c>
      <c r="E103" s="43">
        <f t="shared" si="7"/>
        <v>0.58363111024259517</v>
      </c>
    </row>
    <row r="104" spans="1:5" ht="13.5" thickBot="1" x14ac:dyDescent="0.25">
      <c r="A104" s="58">
        <v>2010</v>
      </c>
      <c r="B104" s="26" t="s">
        <v>11</v>
      </c>
      <c r="C104" s="76">
        <f>prevalence!D105</f>
        <v>144779</v>
      </c>
      <c r="D104" s="65">
        <v>84242</v>
      </c>
      <c r="E104" s="43">
        <f t="shared" si="7"/>
        <v>0.58186615462187197</v>
      </c>
    </row>
    <row r="105" spans="1:5" ht="13.5" thickBot="1" x14ac:dyDescent="0.25">
      <c r="A105" s="58">
        <v>2010</v>
      </c>
      <c r="B105" s="26" t="s">
        <v>12</v>
      </c>
      <c r="C105" s="76">
        <f>prevalence!D106</f>
        <v>146129</v>
      </c>
      <c r="D105" s="65">
        <v>84777</v>
      </c>
      <c r="E105" s="43">
        <f t="shared" si="7"/>
        <v>0.5801517836979655</v>
      </c>
    </row>
    <row r="106" spans="1:5" ht="13.5" thickBot="1" x14ac:dyDescent="0.25">
      <c r="A106" s="58">
        <v>2010</v>
      </c>
      <c r="B106" s="26" t="s">
        <v>13</v>
      </c>
      <c r="C106" s="76">
        <f>prevalence!D107</f>
        <v>147369</v>
      </c>
      <c r="D106" s="65">
        <v>85305</v>
      </c>
      <c r="E106" s="43">
        <f t="shared" si="7"/>
        <v>0.57885308307717365</v>
      </c>
    </row>
    <row r="107" spans="1:5" ht="13.5" thickBot="1" x14ac:dyDescent="0.25">
      <c r="A107" s="58">
        <v>2010</v>
      </c>
      <c r="B107" s="26" t="s">
        <v>14</v>
      </c>
      <c r="C107" s="76">
        <f>prevalence!D108</f>
        <v>148590</v>
      </c>
      <c r="D107" s="65">
        <v>85839</v>
      </c>
      <c r="E107" s="43">
        <f t="shared" si="7"/>
        <v>0.57769028871391082</v>
      </c>
    </row>
    <row r="108" spans="1:5" ht="13.5" thickBot="1" x14ac:dyDescent="0.25">
      <c r="A108" s="58">
        <v>2010</v>
      </c>
      <c r="B108" s="26" t="s">
        <v>15</v>
      </c>
      <c r="C108" s="76">
        <f>prevalence!D109</f>
        <v>149819</v>
      </c>
      <c r="D108" s="65">
        <v>86351</v>
      </c>
      <c r="E108" s="43">
        <f t="shared" si="7"/>
        <v>0.57636881837417153</v>
      </c>
    </row>
    <row r="109" spans="1:5" ht="13.5" thickBot="1" x14ac:dyDescent="0.25">
      <c r="A109" s="58">
        <v>2010</v>
      </c>
      <c r="B109" s="26" t="s">
        <v>16</v>
      </c>
      <c r="C109" s="76">
        <f>prevalence!D110</f>
        <v>151243</v>
      </c>
      <c r="D109" s="65">
        <v>86971</v>
      </c>
      <c r="E109" s="43">
        <f t="shared" si="7"/>
        <v>0.57504148952348211</v>
      </c>
    </row>
    <row r="110" spans="1:5" ht="13.5" thickBot="1" x14ac:dyDescent="0.25">
      <c r="A110" s="131">
        <v>2010</v>
      </c>
      <c r="B110" s="143" t="s">
        <v>5</v>
      </c>
      <c r="C110" s="144">
        <f>prevalence!D111</f>
        <v>152790</v>
      </c>
      <c r="D110" s="144">
        <v>87616</v>
      </c>
      <c r="E110" s="149">
        <f t="shared" si="7"/>
        <v>0.57344067020092937</v>
      </c>
    </row>
    <row r="111" spans="1:5" ht="13.5" thickBot="1" x14ac:dyDescent="0.25">
      <c r="A111" s="58">
        <v>2011</v>
      </c>
      <c r="B111" s="41" t="s">
        <v>6</v>
      </c>
      <c r="C111" s="76">
        <f>prevalence!D112</f>
        <v>154234</v>
      </c>
      <c r="D111" s="76">
        <f>D110+'% of IDU'!D121</f>
        <v>88184</v>
      </c>
      <c r="E111" s="43">
        <f t="shared" si="7"/>
        <v>0.57175460663666899</v>
      </c>
    </row>
    <row r="112" spans="1:5" ht="13.5" thickBot="1" x14ac:dyDescent="0.25">
      <c r="A112" s="58">
        <v>2011</v>
      </c>
      <c r="B112" s="26" t="s">
        <v>7</v>
      </c>
      <c r="C112" s="76">
        <f>prevalence!D113</f>
        <v>155683</v>
      </c>
      <c r="D112" s="76">
        <f>D111+'% of IDU'!D122</f>
        <v>88751</v>
      </c>
      <c r="E112" s="43">
        <f t="shared" si="7"/>
        <v>0.57007508848108013</v>
      </c>
    </row>
    <row r="113" spans="1:5" ht="13.5" thickBot="1" x14ac:dyDescent="0.25">
      <c r="A113" s="58">
        <v>2011</v>
      </c>
      <c r="B113" s="26" t="s">
        <v>8</v>
      </c>
      <c r="C113" s="76">
        <f>prevalence!D114</f>
        <v>157164</v>
      </c>
      <c r="D113" s="76">
        <f>D112+'% of IDU'!D123</f>
        <v>89319</v>
      </c>
      <c r="E113" s="43">
        <f t="shared" si="7"/>
        <v>0.56831717187142095</v>
      </c>
    </row>
    <row r="114" spans="1:5" ht="13.5" thickBot="1" x14ac:dyDescent="0.25">
      <c r="A114" s="58">
        <v>2011</v>
      </c>
      <c r="B114" s="26" t="s">
        <v>9</v>
      </c>
      <c r="C114" s="76">
        <f>prevalence!D115</f>
        <v>158679</v>
      </c>
      <c r="D114" s="76">
        <f>D113+'% of IDU'!D124</f>
        <v>89907</v>
      </c>
      <c r="E114" s="43">
        <f t="shared" si="7"/>
        <v>0.56659671412096113</v>
      </c>
    </row>
    <row r="115" spans="1:5" ht="13.5" thickBot="1" x14ac:dyDescent="0.25">
      <c r="A115" s="58">
        <v>2011</v>
      </c>
      <c r="B115" s="26" t="s">
        <v>10</v>
      </c>
      <c r="C115" s="76">
        <f>prevalence!D116</f>
        <v>160011</v>
      </c>
      <c r="D115" s="76">
        <f>D114+'% of IDU'!D125</f>
        <v>90393</v>
      </c>
      <c r="E115" s="43">
        <f t="shared" si="7"/>
        <v>0.56491741192792999</v>
      </c>
    </row>
    <row r="116" spans="1:5" ht="13.5" thickBot="1" x14ac:dyDescent="0.25">
      <c r="A116" s="58">
        <v>2011</v>
      </c>
      <c r="B116" s="26" t="s">
        <v>11</v>
      </c>
      <c r="C116" s="76">
        <f>prevalence!D117</f>
        <v>161305</v>
      </c>
      <c r="D116" s="76">
        <f>D115+'% of IDU'!D126</f>
        <v>90895</v>
      </c>
      <c r="E116" s="43">
        <f t="shared" si="7"/>
        <v>0.56349772170732459</v>
      </c>
    </row>
    <row r="117" spans="1:5" ht="13.5" thickBot="1" x14ac:dyDescent="0.25">
      <c r="A117" s="58">
        <v>2011</v>
      </c>
      <c r="B117" s="26" t="s">
        <v>12</v>
      </c>
      <c r="C117" s="76">
        <f>prevalence!D118</f>
        <v>162598</v>
      </c>
      <c r="D117" s="76">
        <f>D116+'% of IDU'!D127</f>
        <v>91382</v>
      </c>
      <c r="E117" s="43">
        <f t="shared" si="7"/>
        <v>0.56201183286387291</v>
      </c>
    </row>
    <row r="118" spans="1:5" ht="13.5" thickBot="1" x14ac:dyDescent="0.25">
      <c r="A118" s="58">
        <v>2011</v>
      </c>
      <c r="B118" s="26" t="s">
        <v>13</v>
      </c>
      <c r="C118" s="76">
        <f>prevalence!D119</f>
        <v>163974</v>
      </c>
      <c r="D118" s="76">
        <f>D117+'% of IDU'!D128</f>
        <v>91922</v>
      </c>
      <c r="E118" s="43">
        <f t="shared" si="7"/>
        <v>0.56058887384585365</v>
      </c>
    </row>
    <row r="119" spans="1:5" ht="13.5" thickBot="1" x14ac:dyDescent="0.25">
      <c r="A119" s="58">
        <v>2011</v>
      </c>
      <c r="B119" s="26" t="s">
        <v>14</v>
      </c>
      <c r="C119" s="76">
        <f>prevalence!D120</f>
        <v>165465</v>
      </c>
      <c r="D119" s="76">
        <f>D118+'% of IDU'!D129</f>
        <v>92438</v>
      </c>
      <c r="E119" s="43">
        <f t="shared" si="7"/>
        <v>0.55865590910464447</v>
      </c>
    </row>
    <row r="120" spans="1:5" ht="13.5" thickBot="1" x14ac:dyDescent="0.25">
      <c r="A120" s="58">
        <v>2011</v>
      </c>
      <c r="B120" s="26" t="s">
        <v>15</v>
      </c>
      <c r="C120" s="76">
        <f>prevalence!D121</f>
        <v>166841</v>
      </c>
      <c r="D120" s="76">
        <f>D119+'% of IDU'!D130</f>
        <v>92964</v>
      </c>
      <c r="E120" s="43">
        <f t="shared" si="7"/>
        <v>0.55720116757871263</v>
      </c>
    </row>
    <row r="121" spans="1:5" ht="13.5" thickBot="1" x14ac:dyDescent="0.25">
      <c r="A121" s="58">
        <v>2011</v>
      </c>
      <c r="B121" s="26" t="s">
        <v>16</v>
      </c>
      <c r="C121" s="76">
        <f>prevalence!D122</f>
        <v>168381</v>
      </c>
      <c r="D121" s="76">
        <f>D120+'% of IDU'!D131</f>
        <v>93550</v>
      </c>
      <c r="E121" s="43">
        <f t="shared" si="7"/>
        <v>0.55558525011729354</v>
      </c>
    </row>
    <row r="122" spans="1:5" ht="13.5" thickBot="1" x14ac:dyDescent="0.25">
      <c r="A122" s="154">
        <v>2011</v>
      </c>
      <c r="B122" s="143" t="s">
        <v>5</v>
      </c>
      <c r="C122" s="156">
        <f>prevalence!D123</f>
        <v>170038</v>
      </c>
      <c r="D122" s="156">
        <f>D121+'% of IDU'!D132</f>
        <v>94200</v>
      </c>
      <c r="E122" s="149">
        <f t="shared" si="7"/>
        <v>0.55399381314764939</v>
      </c>
    </row>
    <row r="123" spans="1:5" ht="13.5" thickBot="1" x14ac:dyDescent="0.25">
      <c r="A123" s="58">
        <v>2012</v>
      </c>
      <c r="B123" s="41" t="s">
        <v>6</v>
      </c>
      <c r="C123" s="76">
        <f>prevalence!D124</f>
        <v>171330</v>
      </c>
      <c r="D123" s="76">
        <f>D122+'% of IDU'!D134</f>
        <v>94671</v>
      </c>
      <c r="E123" s="43">
        <f t="shared" si="7"/>
        <v>0.55256522500437755</v>
      </c>
    </row>
    <row r="124" spans="1:5" ht="13.5" thickBot="1" x14ac:dyDescent="0.25">
      <c r="A124" s="58">
        <v>2012</v>
      </c>
      <c r="B124" s="26" t="s">
        <v>7</v>
      </c>
      <c r="C124" s="76">
        <f>prevalence!D125</f>
        <v>172763</v>
      </c>
      <c r="D124" s="76">
        <f>D123+'% of IDU'!D135</f>
        <v>95227</v>
      </c>
      <c r="E124" s="43">
        <f t="shared" si="7"/>
        <v>0.55120019911670903</v>
      </c>
    </row>
    <row r="125" spans="1:5" ht="13.5" thickBot="1" x14ac:dyDescent="0.25">
      <c r="A125" s="58">
        <v>2012</v>
      </c>
      <c r="B125" s="26" t="s">
        <v>8</v>
      </c>
      <c r="C125" s="76">
        <f>prevalence!D126</f>
        <v>174134</v>
      </c>
      <c r="D125" s="76">
        <f>D124+'% of IDU'!D136</f>
        <v>95719</v>
      </c>
      <c r="E125" s="43">
        <f t="shared" si="7"/>
        <v>0.54968587409695979</v>
      </c>
    </row>
    <row r="126" spans="1:5" ht="13.5" thickBot="1" x14ac:dyDescent="0.25">
      <c r="A126" s="58">
        <v>2012</v>
      </c>
      <c r="B126" s="26" t="s">
        <v>9</v>
      </c>
      <c r="C126" s="76">
        <f>prevalence!D127</f>
        <v>175506</v>
      </c>
      <c r="D126" s="76">
        <f>D125+'% of IDU'!D137</f>
        <v>96202</v>
      </c>
      <c r="E126" s="43">
        <f t="shared" si="7"/>
        <v>0.54814080430298684</v>
      </c>
    </row>
    <row r="127" spans="1:5" ht="13.5" thickBot="1" x14ac:dyDescent="0.25">
      <c r="A127" s="58">
        <v>2012</v>
      </c>
      <c r="B127" s="26" t="s">
        <v>10</v>
      </c>
      <c r="C127" s="76">
        <f>prevalence!D128</f>
        <v>176857</v>
      </c>
      <c r="D127" s="76">
        <f>D126+'% of IDU'!D138</f>
        <v>96695</v>
      </c>
      <c r="E127" s="43">
        <f t="shared" si="7"/>
        <v>0.54674115245650445</v>
      </c>
    </row>
    <row r="128" spans="1:5" ht="13.5" thickBot="1" x14ac:dyDescent="0.25">
      <c r="A128" s="58">
        <v>2012</v>
      </c>
      <c r="B128" s="26" t="s">
        <v>11</v>
      </c>
      <c r="C128" s="76">
        <f>prevalence!D129</f>
        <v>178120</v>
      </c>
      <c r="D128" s="76">
        <f>D127+'% of IDU'!D139</f>
        <v>97123</v>
      </c>
      <c r="E128" s="43">
        <f t="shared" si="7"/>
        <v>0.54526723557152479</v>
      </c>
    </row>
    <row r="129" spans="1:5" ht="13.5" thickBot="1" x14ac:dyDescent="0.25">
      <c r="A129" s="58">
        <v>2012</v>
      </c>
      <c r="B129" s="26" t="s">
        <v>12</v>
      </c>
      <c r="C129" s="76">
        <f>prevalence!D130</f>
        <v>179520</v>
      </c>
      <c r="D129" s="76">
        <f>D128+'% of IDU'!D140</f>
        <v>97607</v>
      </c>
      <c r="E129" s="43">
        <f t="shared" si="7"/>
        <v>0.54371100713012477</v>
      </c>
    </row>
    <row r="130" spans="1:5" ht="13.5" thickBot="1" x14ac:dyDescent="0.25">
      <c r="A130" s="58">
        <v>2012</v>
      </c>
      <c r="B130" s="26" t="s">
        <v>13</v>
      </c>
      <c r="C130" s="76">
        <f>prevalence!D131</f>
        <v>180930</v>
      </c>
      <c r="D130" s="76">
        <f>D129+'% of IDU'!D141</f>
        <v>98127</v>
      </c>
      <c r="E130" s="43">
        <f t="shared" si="7"/>
        <v>0.5423478693417344</v>
      </c>
    </row>
    <row r="131" spans="1:5" ht="13.5" thickBot="1" x14ac:dyDescent="0.25">
      <c r="A131" s="58">
        <v>2012</v>
      </c>
      <c r="B131" s="26" t="s">
        <v>14</v>
      </c>
      <c r="C131" s="76">
        <f>prevalence!D132</f>
        <v>182279</v>
      </c>
      <c r="D131" s="76">
        <f>D130+'% of IDU'!D142</f>
        <v>98606</v>
      </c>
      <c r="E131" s="43">
        <f t="shared" si="7"/>
        <v>0.54096193198338816</v>
      </c>
    </row>
    <row r="132" spans="1:5" ht="13.5" thickBot="1" x14ac:dyDescent="0.25">
      <c r="A132" s="58">
        <v>2012</v>
      </c>
      <c r="B132" s="26" t="s">
        <v>15</v>
      </c>
      <c r="C132" s="76">
        <f>prevalence!D133</f>
        <v>183820</v>
      </c>
      <c r="D132" s="76">
        <f>D131+'% of IDU'!D143</f>
        <v>99131</v>
      </c>
      <c r="E132" s="43">
        <f t="shared" si="7"/>
        <v>0.53928299423348924</v>
      </c>
    </row>
    <row r="133" spans="1:5" ht="13.5" thickBot="1" x14ac:dyDescent="0.25">
      <c r="A133" s="58">
        <v>2012</v>
      </c>
      <c r="B133" s="26" t="s">
        <v>16</v>
      </c>
      <c r="C133" s="76">
        <f>prevalence!D134</f>
        <v>185329</v>
      </c>
      <c r="D133" s="76">
        <f>D132+'% of IDU'!D144</f>
        <v>99635</v>
      </c>
      <c r="E133" s="43">
        <f t="shared" si="7"/>
        <v>0.53761149091615457</v>
      </c>
    </row>
    <row r="134" spans="1:5" ht="13.5" thickBot="1" x14ac:dyDescent="0.25">
      <c r="A134" s="154">
        <v>2012</v>
      </c>
      <c r="B134" s="157" t="s">
        <v>5</v>
      </c>
      <c r="C134" s="156">
        <f>prevalence!D135</f>
        <v>186712</v>
      </c>
      <c r="D134" s="156">
        <f>D133+'% of IDU'!D145</f>
        <v>100132</v>
      </c>
      <c r="E134" s="149">
        <f t="shared" si="7"/>
        <v>0.5362911864261537</v>
      </c>
    </row>
    <row r="135" spans="1:5" ht="13.5" thickBot="1" x14ac:dyDescent="0.25">
      <c r="A135" s="58">
        <v>2013</v>
      </c>
      <c r="B135" s="41" t="s">
        <v>6</v>
      </c>
      <c r="C135" s="76">
        <f>prevalence!D136</f>
        <v>188239</v>
      </c>
      <c r="D135" s="76">
        <f>D134+'% of IDU'!D147</f>
        <v>100650</v>
      </c>
      <c r="E135" s="43">
        <f t="shared" ref="E135:E146" si="8">D135/C135</f>
        <v>0.53469259823947213</v>
      </c>
    </row>
    <row r="136" spans="1:5" ht="13.5" thickBot="1" x14ac:dyDescent="0.25">
      <c r="A136" s="58">
        <v>2013</v>
      </c>
      <c r="B136" s="26" t="s">
        <v>7</v>
      </c>
      <c r="C136" s="76">
        <f>prevalence!D137</f>
        <v>189703</v>
      </c>
      <c r="D136" s="76">
        <f>D135+'% of IDU'!D148</f>
        <v>101166</v>
      </c>
      <c r="E136" s="43">
        <f t="shared" si="8"/>
        <v>0.53328624217856335</v>
      </c>
    </row>
    <row r="137" spans="1:5" ht="13.5" thickBot="1" x14ac:dyDescent="0.25">
      <c r="A137" s="58">
        <v>2013</v>
      </c>
      <c r="B137" s="26" t="s">
        <v>8</v>
      </c>
      <c r="C137" s="76">
        <f>prevalence!D138</f>
        <v>191288</v>
      </c>
      <c r="D137" s="76">
        <f>D136+'% of IDU'!D149</f>
        <v>101731</v>
      </c>
      <c r="E137" s="43">
        <f t="shared" si="8"/>
        <v>0.53182112835096818</v>
      </c>
    </row>
    <row r="138" spans="1:5" ht="13.5" thickBot="1" x14ac:dyDescent="0.25">
      <c r="A138" s="58">
        <v>2013</v>
      </c>
      <c r="B138" s="26" t="s">
        <v>9</v>
      </c>
      <c r="C138" s="76">
        <f>prevalence!D139</f>
        <v>192906</v>
      </c>
      <c r="D138" s="76">
        <f>D137+'% of IDU'!D150</f>
        <v>102279</v>
      </c>
      <c r="E138" s="43">
        <f t="shared" si="8"/>
        <v>0.53020123790861873</v>
      </c>
    </row>
    <row r="139" spans="1:5" ht="13.5" thickBot="1" x14ac:dyDescent="0.25">
      <c r="A139" s="58">
        <v>2013</v>
      </c>
      <c r="B139" s="26" t="s">
        <v>10</v>
      </c>
      <c r="C139" s="76">
        <f>prevalence!D140</f>
        <v>194159</v>
      </c>
      <c r="D139" s="76">
        <f>D138+'% of IDU'!D151</f>
        <v>102740</v>
      </c>
      <c r="E139" s="43">
        <f t="shared" si="8"/>
        <v>0.52915394084229939</v>
      </c>
    </row>
    <row r="140" spans="1:5" ht="13.5" thickBot="1" x14ac:dyDescent="0.25">
      <c r="A140" s="58">
        <v>2013</v>
      </c>
      <c r="B140" s="26" t="s">
        <v>11</v>
      </c>
      <c r="C140" s="76">
        <f>prevalence!D141</f>
        <v>195574</v>
      </c>
      <c r="D140" s="76">
        <f>D139+'% of IDU'!D152</f>
        <v>103180</v>
      </c>
      <c r="E140" s="43">
        <f t="shared" si="8"/>
        <v>0.52757524006258505</v>
      </c>
    </row>
    <row r="141" spans="1:5" ht="13.5" thickBot="1" x14ac:dyDescent="0.25">
      <c r="A141" s="58">
        <v>2013</v>
      </c>
      <c r="B141" s="26" t="s">
        <v>12</v>
      </c>
      <c r="C141" s="76">
        <f>prevalence!D142</f>
        <v>197019</v>
      </c>
      <c r="D141" s="76">
        <f>D140+'% of IDU'!D153</f>
        <v>103632</v>
      </c>
      <c r="E141" s="43">
        <f t="shared" si="8"/>
        <v>0.52600003045391563</v>
      </c>
    </row>
    <row r="142" spans="1:5" ht="13.5" thickBot="1" x14ac:dyDescent="0.25">
      <c r="A142" s="58">
        <v>2013</v>
      </c>
      <c r="B142" s="26" t="s">
        <v>13</v>
      </c>
      <c r="C142" s="76">
        <f>prevalence!D143</f>
        <v>198445</v>
      </c>
      <c r="D142" s="76">
        <f>D141+'% of IDU'!D154</f>
        <v>104087</v>
      </c>
      <c r="E142" s="43">
        <f t="shared" si="8"/>
        <v>0.52451308926906703</v>
      </c>
    </row>
    <row r="143" spans="1:5" ht="13.5" thickBot="1" x14ac:dyDescent="0.25">
      <c r="A143" s="58">
        <v>2013</v>
      </c>
      <c r="B143" s="26" t="s">
        <v>14</v>
      </c>
      <c r="C143" s="76">
        <f>prevalence!D144</f>
        <v>199714</v>
      </c>
      <c r="D143" s="76">
        <f>D142+'% of IDU'!D155</f>
        <v>104514</v>
      </c>
      <c r="E143" s="43">
        <f t="shared" si="8"/>
        <v>0.52331834523368415</v>
      </c>
    </row>
    <row r="144" spans="1:5" ht="13.5" thickBot="1" x14ac:dyDescent="0.25">
      <c r="A144" s="58">
        <v>2013</v>
      </c>
      <c r="B144" s="26" t="s">
        <v>15</v>
      </c>
      <c r="C144" s="76">
        <f>prevalence!D145</f>
        <v>201258</v>
      </c>
      <c r="D144" s="76">
        <f>D143+'% of IDU'!D156</f>
        <v>104992</v>
      </c>
      <c r="E144" s="43">
        <f t="shared" si="8"/>
        <v>0.52167864134593411</v>
      </c>
    </row>
    <row r="145" spans="1:5" ht="13.5" thickBot="1" x14ac:dyDescent="0.25">
      <c r="A145" s="58">
        <v>2013</v>
      </c>
      <c r="B145" s="26" t="s">
        <v>16</v>
      </c>
      <c r="C145" s="76">
        <f>prevalence!D146</f>
        <v>202565</v>
      </c>
      <c r="D145" s="76">
        <f>D144+'% of IDU'!D157</f>
        <v>105395</v>
      </c>
      <c r="E145" s="43">
        <f t="shared" si="8"/>
        <v>0.52030212524374897</v>
      </c>
    </row>
    <row r="146" spans="1:5" ht="13.5" thickBot="1" x14ac:dyDescent="0.25">
      <c r="A146" s="154">
        <v>2013</v>
      </c>
      <c r="B146" s="157" t="s">
        <v>5</v>
      </c>
      <c r="C146" s="156">
        <f>prevalence!D147</f>
        <v>203909</v>
      </c>
      <c r="D146" s="156">
        <f>D145+'% of IDU'!D158</f>
        <v>105781</v>
      </c>
      <c r="E146" s="149">
        <f t="shared" si="8"/>
        <v>0.51876572392586884</v>
      </c>
    </row>
    <row r="147" spans="1:5" ht="13.5" thickBot="1" x14ac:dyDescent="0.25">
      <c r="A147" s="58">
        <v>2014</v>
      </c>
      <c r="B147" s="41" t="s">
        <v>6</v>
      </c>
      <c r="C147" s="76">
        <f>prevalence!D148</f>
        <v>206064</v>
      </c>
      <c r="D147" s="76">
        <f>D146+'% of IDU'!D159</f>
        <v>111430</v>
      </c>
      <c r="E147" s="43">
        <f t="shared" ref="E147:E158" si="9">D147/C147</f>
        <v>0.54075432875223228</v>
      </c>
    </row>
    <row r="148" spans="1:5" ht="13.5" thickBot="1" x14ac:dyDescent="0.25">
      <c r="A148" s="58">
        <v>2014</v>
      </c>
      <c r="B148" s="26" t="s">
        <v>7</v>
      </c>
      <c r="C148" s="76">
        <f>prevalence!D149</f>
        <v>207756</v>
      </c>
      <c r="D148" s="76">
        <f>D147+'% of IDU'!D160</f>
        <v>111912</v>
      </c>
      <c r="E148" s="43">
        <f t="shared" si="9"/>
        <v>0.53867036331080687</v>
      </c>
    </row>
    <row r="149" spans="1:5" ht="13.5" thickBot="1" x14ac:dyDescent="0.25">
      <c r="A149" s="58">
        <v>2014</v>
      </c>
      <c r="B149" s="26" t="s">
        <v>8</v>
      </c>
      <c r="C149" s="76">
        <f>prevalence!D150</f>
        <v>209353</v>
      </c>
      <c r="D149" s="76">
        <f>D148+'% of IDU'!D161</f>
        <v>112445</v>
      </c>
      <c r="E149" s="43">
        <f t="shared" si="9"/>
        <v>0.53710718260545587</v>
      </c>
    </row>
    <row r="150" spans="1:5" ht="13.5" thickBot="1" x14ac:dyDescent="0.25">
      <c r="A150" s="58">
        <v>2014</v>
      </c>
      <c r="B150" s="26" t="s">
        <v>9</v>
      </c>
      <c r="C150" s="76">
        <f>prevalence!D151</f>
        <v>210844</v>
      </c>
      <c r="D150" s="76">
        <f>D149+'% of IDU'!D162</f>
        <v>112887</v>
      </c>
      <c r="E150" s="43">
        <f t="shared" si="9"/>
        <v>0.53540532336703917</v>
      </c>
    </row>
    <row r="151" spans="1:5" ht="13.5" thickBot="1" x14ac:dyDescent="0.25">
      <c r="A151" s="58">
        <v>2014</v>
      </c>
      <c r="B151" s="26" t="s">
        <v>10</v>
      </c>
      <c r="C151" s="76">
        <f>prevalence!D152</f>
        <v>212103</v>
      </c>
      <c r="D151" s="76">
        <f>D150+'% of IDU'!D163</f>
        <v>113310</v>
      </c>
      <c r="E151" s="43">
        <f t="shared" si="9"/>
        <v>0.53422158102431361</v>
      </c>
    </row>
    <row r="152" spans="1:5" ht="13.5" thickBot="1" x14ac:dyDescent="0.25">
      <c r="A152" s="58">
        <v>2014</v>
      </c>
      <c r="B152" s="26" t="s">
        <v>11</v>
      </c>
      <c r="C152" s="163">
        <f>prevalence!D153</f>
        <v>213320</v>
      </c>
      <c r="D152" s="163">
        <f>D151+'% of IDU'!D164</f>
        <v>113652</v>
      </c>
      <c r="E152" s="164">
        <f t="shared" si="9"/>
        <v>0.53277704856553532</v>
      </c>
    </row>
    <row r="153" spans="1:5" ht="13.5" thickBot="1" x14ac:dyDescent="0.25">
      <c r="A153" s="58">
        <v>2014</v>
      </c>
      <c r="B153" s="26" t="s">
        <v>12</v>
      </c>
      <c r="C153" s="76">
        <f>prevalence!D154</f>
        <v>214106</v>
      </c>
      <c r="D153" s="76">
        <f>D152+'% of IDU'!D165</f>
        <v>114013</v>
      </c>
      <c r="E153" s="43">
        <f t="shared" si="9"/>
        <v>0.53250726275769944</v>
      </c>
    </row>
    <row r="154" spans="1:5" ht="13.5" thickBot="1" x14ac:dyDescent="0.25">
      <c r="A154" s="58">
        <v>2014</v>
      </c>
      <c r="B154" s="26" t="s">
        <v>13</v>
      </c>
      <c r="C154" s="76">
        <f>prevalence!D155</f>
        <v>215728</v>
      </c>
      <c r="D154" s="76">
        <f>D153+'% of IDU'!D166</f>
        <v>114342</v>
      </c>
      <c r="E154" s="43">
        <f t="shared" si="9"/>
        <v>0.53002855447600683</v>
      </c>
    </row>
    <row r="155" spans="1:5" ht="13.5" thickBot="1" x14ac:dyDescent="0.25">
      <c r="A155" s="58">
        <v>2014</v>
      </c>
      <c r="B155" s="26" t="s">
        <v>14</v>
      </c>
      <c r="C155" s="76">
        <f>prevalence!D156</f>
        <v>216717</v>
      </c>
      <c r="D155" s="76">
        <f>D154+'% of IDU'!D167</f>
        <v>114702</v>
      </c>
      <c r="E155" s="43">
        <f t="shared" si="9"/>
        <v>0.52927089245421444</v>
      </c>
    </row>
    <row r="156" spans="1:5" ht="13.5" thickBot="1" x14ac:dyDescent="0.25">
      <c r="A156" s="58">
        <v>2014</v>
      </c>
      <c r="B156" s="26" t="s">
        <v>15</v>
      </c>
      <c r="C156" s="76">
        <f>prevalence!D157</f>
        <v>217769</v>
      </c>
      <c r="D156" s="76">
        <f>D155+'% of IDU'!D168</f>
        <v>114969</v>
      </c>
      <c r="E156" s="43">
        <f t="shared" si="9"/>
        <v>0.52794015677162498</v>
      </c>
    </row>
    <row r="157" spans="1:5" ht="13.5" thickBot="1" x14ac:dyDescent="0.25">
      <c r="A157" s="58">
        <v>2014</v>
      </c>
      <c r="B157" s="26" t="s">
        <v>16</v>
      </c>
      <c r="C157" s="76">
        <f>prevalence!D158</f>
        <v>219047</v>
      </c>
      <c r="D157" s="76">
        <f>D156+'% of IDU'!D169</f>
        <v>115329</v>
      </c>
      <c r="E157" s="43">
        <f>D157/C157</f>
        <v>0.52650344446625608</v>
      </c>
    </row>
    <row r="158" spans="1:5" ht="13.5" thickBot="1" x14ac:dyDescent="0.25">
      <c r="A158" s="154">
        <v>2014</v>
      </c>
      <c r="B158" s="157" t="s">
        <v>5</v>
      </c>
      <c r="C158" s="76">
        <f>prevalence!D159</f>
        <v>220242</v>
      </c>
      <c r="D158" s="76">
        <f>D157+'% of IDU'!D170</f>
        <v>115663</v>
      </c>
      <c r="E158" s="149">
        <f t="shared" si="9"/>
        <v>0.52516322953841688</v>
      </c>
    </row>
    <row r="159" spans="1:5" ht="13.5" thickBot="1" x14ac:dyDescent="0.25">
      <c r="A159" s="58">
        <v>2015</v>
      </c>
      <c r="B159" s="41" t="s">
        <v>6</v>
      </c>
      <c r="C159" s="76">
        <f>prevalence!D160</f>
        <v>220816</v>
      </c>
      <c r="D159" s="76">
        <f>D158+'% of IDU'!D171</f>
        <v>116010</v>
      </c>
      <c r="E159" s="43">
        <f t="shared" ref="E159:E168" si="10">D159/C159</f>
        <v>0.5253695384392435</v>
      </c>
    </row>
    <row r="160" spans="1:5" ht="13.5" thickBot="1" x14ac:dyDescent="0.25">
      <c r="A160" s="58">
        <v>2015</v>
      </c>
      <c r="B160" s="26" t="s">
        <v>7</v>
      </c>
      <c r="C160" s="76">
        <f>prevalence!D161</f>
        <v>221788</v>
      </c>
      <c r="D160" s="76">
        <f>D159+'% of IDU'!D172</f>
        <v>120590</v>
      </c>
      <c r="E160" s="43">
        <f t="shared" si="10"/>
        <v>0.54371742384619548</v>
      </c>
    </row>
    <row r="161" spans="1:5" ht="13.5" thickBot="1" x14ac:dyDescent="0.25">
      <c r="A161" s="58">
        <v>2015</v>
      </c>
      <c r="B161" s="26" t="s">
        <v>8</v>
      </c>
      <c r="C161" s="76">
        <f>prevalence!D162</f>
        <v>222773</v>
      </c>
      <c r="D161" s="76">
        <f>D160+'% of IDU'!D173</f>
        <v>120784</v>
      </c>
      <c r="E161" s="43">
        <f t="shared" si="10"/>
        <v>0.54218419646905147</v>
      </c>
    </row>
    <row r="162" spans="1:5" ht="13.5" thickBot="1" x14ac:dyDescent="0.25">
      <c r="A162" s="58">
        <v>2015</v>
      </c>
      <c r="B162" s="26" t="s">
        <v>9</v>
      </c>
      <c r="C162" s="76">
        <f>prevalence!D163</f>
        <v>227315</v>
      </c>
      <c r="D162" s="76">
        <v>111590</v>
      </c>
      <c r="E162" s="43">
        <f t="shared" si="10"/>
        <v>0.49090469172733869</v>
      </c>
    </row>
    <row r="163" spans="1:5" ht="13.5" thickBot="1" x14ac:dyDescent="0.25">
      <c r="A163" s="58">
        <v>2015</v>
      </c>
      <c r="B163" s="26" t="s">
        <v>10</v>
      </c>
      <c r="C163" s="76">
        <f>prevalence!D164</f>
        <v>228273</v>
      </c>
      <c r="D163" s="76">
        <v>113419</v>
      </c>
      <c r="E163" s="43">
        <f t="shared" si="10"/>
        <v>0.49685683370350414</v>
      </c>
    </row>
    <row r="164" spans="1:5" ht="13.5" thickBot="1" x14ac:dyDescent="0.25">
      <c r="A164" s="58">
        <v>2015</v>
      </c>
      <c r="B164" s="26" t="s">
        <v>11</v>
      </c>
      <c r="C164" s="76">
        <f>prevalence!D165</f>
        <v>229452</v>
      </c>
      <c r="D164" s="76">
        <v>113743</v>
      </c>
      <c r="E164" s="43">
        <f t="shared" si="10"/>
        <v>0.49571587957394136</v>
      </c>
    </row>
    <row r="165" spans="1:5" ht="13.5" thickBot="1" x14ac:dyDescent="0.25">
      <c r="A165" s="58">
        <v>2015</v>
      </c>
      <c r="B165" s="26" t="s">
        <v>12</v>
      </c>
      <c r="C165" s="76">
        <f>prevalence!D166</f>
        <v>227514</v>
      </c>
      <c r="D165" s="76">
        <v>112641</v>
      </c>
      <c r="E165" s="43">
        <f t="shared" si="10"/>
        <v>0.49509480735251454</v>
      </c>
    </row>
    <row r="166" spans="1:5" ht="13.5" thickBot="1" x14ac:dyDescent="0.25">
      <c r="A166" s="58">
        <v>2015</v>
      </c>
      <c r="B166" s="26" t="s">
        <v>13</v>
      </c>
      <c r="C166" s="76">
        <f>prevalence!D167</f>
        <v>228467</v>
      </c>
      <c r="D166" s="76">
        <v>112900</v>
      </c>
      <c r="E166" s="43">
        <f t="shared" si="10"/>
        <v>0.49416327084436701</v>
      </c>
    </row>
    <row r="167" spans="1:5" ht="13.5" thickBot="1" x14ac:dyDescent="0.25">
      <c r="A167" s="58">
        <v>2015</v>
      </c>
      <c r="B167" s="26" t="s">
        <v>14</v>
      </c>
      <c r="C167" s="76">
        <f>prevalence!D168</f>
        <v>229506</v>
      </c>
      <c r="D167" s="76">
        <v>113098</v>
      </c>
      <c r="E167" s="43">
        <f t="shared" si="10"/>
        <v>0.49278885955051283</v>
      </c>
    </row>
    <row r="168" spans="1:5" ht="13.5" thickBot="1" x14ac:dyDescent="0.25">
      <c r="A168" s="58">
        <v>2015</v>
      </c>
      <c r="B168" s="26" t="s">
        <v>15</v>
      </c>
      <c r="C168" s="76">
        <f>prevalence!D169</f>
        <v>231001</v>
      </c>
      <c r="D168" s="76">
        <v>113434</v>
      </c>
      <c r="E168" s="43">
        <f t="shared" si="10"/>
        <v>0.49105415128073038</v>
      </c>
    </row>
    <row r="169" spans="1:5" ht="13.5" thickBot="1" x14ac:dyDescent="0.25">
      <c r="A169" s="58">
        <v>2015</v>
      </c>
      <c r="B169" s="26" t="s">
        <v>16</v>
      </c>
      <c r="C169" s="76">
        <f>prevalence!D170</f>
        <v>0</v>
      </c>
      <c r="D169" s="76"/>
      <c r="E169" s="43" t="e">
        <f>D169/C169</f>
        <v>#DIV/0!</v>
      </c>
    </row>
    <row r="170" spans="1:5" ht="13.5" thickBot="1" x14ac:dyDescent="0.25">
      <c r="A170" s="157">
        <v>2015</v>
      </c>
      <c r="B170" s="157" t="s">
        <v>5</v>
      </c>
      <c r="C170" s="76">
        <f>prevalence!D171</f>
        <v>0</v>
      </c>
      <c r="D170" s="76"/>
      <c r="E170" s="149" t="e">
        <f>D170/C170</f>
        <v>#DIV/0!</v>
      </c>
    </row>
  </sheetData>
  <phoneticPr fontId="0" type="noConversion"/>
  <pageMargins left="0.75" right="0.75" top="1" bottom="1" header="0.5" footer="0.5"/>
  <pageSetup paperSize="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нові випадки</vt:lpstr>
      <vt:lpstr>% of IDU</vt:lpstr>
      <vt:lpstr>prevalence</vt:lpstr>
      <vt:lpstr>% of IDUs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Sudakova Yevheniia</cp:lastModifiedBy>
  <cp:lastPrinted>2014-06-23T09:14:45Z</cp:lastPrinted>
  <dcterms:created xsi:type="dcterms:W3CDTF">2004-07-28T14:02:37Z</dcterms:created>
  <dcterms:modified xsi:type="dcterms:W3CDTF">2025-11-19T19:13:07Z</dcterms:modified>
</cp:coreProperties>
</file>